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codeName="ThisWorkbook" defaultThemeVersion="124226"/>
  <bookViews>
    <workbookView xWindow="-15" yWindow="-15" windowWidth="14865" windowHeight="8280" tabRatio="599" firstSheet="12" activeTab="19"/>
  </bookViews>
  <sheets>
    <sheet name="Adelson" sheetId="19" r:id="rId1"/>
    <sheet name="Africana" sheetId="1" r:id="rId2"/>
    <sheet name="Asia" sheetId="2" r:id="rId3"/>
    <sheet name="Engineering" sheetId="3" r:id="rId4"/>
    <sheet name="Fine Arts" sheetId="4" r:id="rId5"/>
    <sheet name="Geneva" sheetId="5" r:id="rId6"/>
    <sheet name="Hotel" sheetId="6" r:id="rId7"/>
    <sheet name="ILR" sheetId="7" r:id="rId8"/>
    <sheet name="Law" sheetId="9" r:id="rId9"/>
    <sheet name="Management" sheetId="10" r:id="rId10"/>
    <sheet name="Mann&amp;Ent." sheetId="11" r:id="rId11"/>
    <sheet name="Math" sheetId="12" r:id="rId12"/>
    <sheet name="Music" sheetId="13" r:id="rId13"/>
    <sheet name="Olin" sheetId="14" r:id="rId14"/>
    <sheet name="Phys. Sci." sheetId="15" r:id="rId15"/>
    <sheet name="Uris" sheetId="16" r:id="rId16"/>
    <sheet name="Vet." sheetId="17" r:id="rId17"/>
    <sheet name="Kheel Ctr." sheetId="8" r:id="rId18"/>
    <sheet name="RMC" sheetId="18" r:id="rId19"/>
    <sheet name="Grand Overall Total" sheetId="20" r:id="rId20"/>
  </sheets>
  <calcPr calcId="125725"/>
</workbook>
</file>

<file path=xl/calcChain.xml><?xml version="1.0" encoding="utf-8"?>
<calcChain xmlns="http://schemas.openxmlformats.org/spreadsheetml/2006/main">
  <c r="Y50" i="20"/>
  <c r="W50"/>
  <c r="S19" i="18"/>
  <c r="S28"/>
  <c r="Q28"/>
  <c r="Q19" s="1"/>
  <c r="Q9" i="20" s="1"/>
  <c r="O28" i="18"/>
  <c r="M28"/>
  <c r="M19" s="1"/>
  <c r="M9" i="20" s="1"/>
  <c r="K19" i="18"/>
  <c r="K28"/>
  <c r="I19"/>
  <c r="I9" i="20" s="1"/>
  <c r="G28" i="18"/>
  <c r="G19"/>
  <c r="C19"/>
  <c r="C28"/>
  <c r="E19"/>
  <c r="E9" i="20" s="1"/>
  <c r="E28" i="18"/>
  <c r="AA9" i="19"/>
  <c r="AA11"/>
  <c r="AA13" s="1"/>
  <c r="AA17" s="1"/>
  <c r="AA19"/>
  <c r="AA21"/>
  <c r="AA23" s="1"/>
  <c r="AA27" s="1"/>
  <c r="AA29"/>
  <c r="AA31"/>
  <c r="AA33" s="1"/>
  <c r="AA37" s="1"/>
  <c r="AA39"/>
  <c r="AA41"/>
  <c r="AA43" s="1"/>
  <c r="AA47" s="1"/>
  <c r="AA50"/>
  <c r="AA52"/>
  <c r="AA54" s="1"/>
  <c r="AA58" s="1"/>
  <c r="AA61"/>
  <c r="AA63"/>
  <c r="AA65" s="1"/>
  <c r="AA69" s="1"/>
  <c r="AA9" i="1"/>
  <c r="AA11"/>
  <c r="AA19"/>
  <c r="AA21"/>
  <c r="AA23" s="1"/>
  <c r="AA27" s="1"/>
  <c r="AA29"/>
  <c r="AA31"/>
  <c r="AA33" s="1"/>
  <c r="AA37" s="1"/>
  <c r="AA39"/>
  <c r="AA41"/>
  <c r="AA43" s="1"/>
  <c r="AA47" s="1"/>
  <c r="AA50"/>
  <c r="AA52"/>
  <c r="AA54" s="1"/>
  <c r="AA58" s="1"/>
  <c r="AA61"/>
  <c r="AA63"/>
  <c r="AA65" s="1"/>
  <c r="AA69" s="1"/>
  <c r="AA9" i="2"/>
  <c r="AA11"/>
  <c r="AA19"/>
  <c r="AA21"/>
  <c r="AA29"/>
  <c r="AA31"/>
  <c r="AA39"/>
  <c r="AA41"/>
  <c r="AA43" s="1"/>
  <c r="AA47" s="1"/>
  <c r="AA50"/>
  <c r="AA52"/>
  <c r="AA54" s="1"/>
  <c r="AA58" s="1"/>
  <c r="AA61"/>
  <c r="AA63"/>
  <c r="AA65" s="1"/>
  <c r="AA69" s="1"/>
  <c r="AA9" i="3"/>
  <c r="AA11"/>
  <c r="AA19"/>
  <c r="AA21"/>
  <c r="AA29"/>
  <c r="AA31"/>
  <c r="AA33" s="1"/>
  <c r="AA37" s="1"/>
  <c r="AA39"/>
  <c r="AA41"/>
  <c r="AA43" s="1"/>
  <c r="AA47" s="1"/>
  <c r="AA50"/>
  <c r="AA52"/>
  <c r="AA61"/>
  <c r="AA63"/>
  <c r="AA65" s="1"/>
  <c r="AA69" s="1"/>
  <c r="AA9" i="4"/>
  <c r="AA11"/>
  <c r="AA19"/>
  <c r="AA21"/>
  <c r="AA23" s="1"/>
  <c r="AA27" s="1"/>
  <c r="AA29"/>
  <c r="AA31"/>
  <c r="AA33" s="1"/>
  <c r="AA37" s="1"/>
  <c r="AA39"/>
  <c r="AA41"/>
  <c r="AA43" s="1"/>
  <c r="AA47" s="1"/>
  <c r="AA50"/>
  <c r="AA52"/>
  <c r="AA54" s="1"/>
  <c r="AA58" s="1"/>
  <c r="AA61"/>
  <c r="AA63"/>
  <c r="AA65" s="1"/>
  <c r="AA69" s="1"/>
  <c r="AA9" i="5"/>
  <c r="AA11"/>
  <c r="AA19"/>
  <c r="AA21"/>
  <c r="AA23" s="1"/>
  <c r="AA27" s="1"/>
  <c r="AA29"/>
  <c r="AA31"/>
  <c r="AA33" s="1"/>
  <c r="AA37" s="1"/>
  <c r="AA39"/>
  <c r="AA41"/>
  <c r="AA43" s="1"/>
  <c r="AA47" s="1"/>
  <c r="AA50"/>
  <c r="AA52"/>
  <c r="AA61"/>
  <c r="AA63"/>
  <c r="AA65" s="1"/>
  <c r="AA69" s="1"/>
  <c r="C9" i="20"/>
  <c r="G9"/>
  <c r="K9"/>
  <c r="O9"/>
  <c r="S9"/>
  <c r="U9"/>
  <c r="W9"/>
  <c r="Y9"/>
  <c r="C11"/>
  <c r="E11"/>
  <c r="G11"/>
  <c r="I11"/>
  <c r="K11"/>
  <c r="M11"/>
  <c r="O11"/>
  <c r="Q11"/>
  <c r="S11"/>
  <c r="U11"/>
  <c r="W11"/>
  <c r="Y11"/>
  <c r="AA15"/>
  <c r="C19"/>
  <c r="E19"/>
  <c r="G19"/>
  <c r="I19"/>
  <c r="K19"/>
  <c r="M19"/>
  <c r="O19"/>
  <c r="Q19"/>
  <c r="S19"/>
  <c r="U19"/>
  <c r="W19"/>
  <c r="Y19"/>
  <c r="C21"/>
  <c r="E21"/>
  <c r="G21"/>
  <c r="I21"/>
  <c r="K21"/>
  <c r="M21"/>
  <c r="O21"/>
  <c r="Q21"/>
  <c r="S21"/>
  <c r="U21"/>
  <c r="W21"/>
  <c r="Y21"/>
  <c r="AA21" s="1"/>
  <c r="C29"/>
  <c r="E29"/>
  <c r="G29"/>
  <c r="I29"/>
  <c r="K29"/>
  <c r="M29"/>
  <c r="O29"/>
  <c r="Q29"/>
  <c r="S29"/>
  <c r="U29"/>
  <c r="W29"/>
  <c r="Y29"/>
  <c r="C31"/>
  <c r="E31"/>
  <c r="G31"/>
  <c r="I31"/>
  <c r="K31"/>
  <c r="M31"/>
  <c r="O31"/>
  <c r="Q31"/>
  <c r="S31"/>
  <c r="U31"/>
  <c r="W31"/>
  <c r="Y31"/>
  <c r="AA31" s="1"/>
  <c r="AA35"/>
  <c r="C39"/>
  <c r="E39"/>
  <c r="G39"/>
  <c r="I39"/>
  <c r="K39"/>
  <c r="M39"/>
  <c r="O39"/>
  <c r="Q39"/>
  <c r="S39"/>
  <c r="U39"/>
  <c r="W39"/>
  <c r="Y39"/>
  <c r="C41"/>
  <c r="E41"/>
  <c r="G41"/>
  <c r="I41"/>
  <c r="K41"/>
  <c r="M41"/>
  <c r="O41"/>
  <c r="Q41"/>
  <c r="S41"/>
  <c r="U41"/>
  <c r="W41"/>
  <c r="Y41"/>
  <c r="AA45"/>
  <c r="C50"/>
  <c r="E50"/>
  <c r="G50"/>
  <c r="I50"/>
  <c r="M50"/>
  <c r="O50"/>
  <c r="Q50"/>
  <c r="S50"/>
  <c r="U50"/>
  <c r="C52"/>
  <c r="E52"/>
  <c r="G52"/>
  <c r="I52"/>
  <c r="K52"/>
  <c r="M52"/>
  <c r="O52"/>
  <c r="Q52"/>
  <c r="S52"/>
  <c r="U52"/>
  <c r="W52"/>
  <c r="Y52"/>
  <c r="AA52" s="1"/>
  <c r="AA56"/>
  <c r="C61"/>
  <c r="E61"/>
  <c r="G61"/>
  <c r="I61"/>
  <c r="K61"/>
  <c r="M61"/>
  <c r="O61"/>
  <c r="Q61"/>
  <c r="S61"/>
  <c r="U61"/>
  <c r="W61"/>
  <c r="Y61"/>
  <c r="AA61" s="1"/>
  <c r="C63"/>
  <c r="E63"/>
  <c r="G63"/>
  <c r="I63"/>
  <c r="K63"/>
  <c r="M63"/>
  <c r="O63"/>
  <c r="Q63"/>
  <c r="S63"/>
  <c r="U63"/>
  <c r="W63"/>
  <c r="Y63"/>
  <c r="AA63"/>
  <c r="AA67"/>
  <c r="C72"/>
  <c r="E72"/>
  <c r="G72"/>
  <c r="I72"/>
  <c r="K72"/>
  <c r="M72"/>
  <c r="O72"/>
  <c r="Q72"/>
  <c r="S72"/>
  <c r="U72"/>
  <c r="W72"/>
  <c r="Y72"/>
  <c r="C74"/>
  <c r="E74"/>
  <c r="G74"/>
  <c r="I74"/>
  <c r="K74"/>
  <c r="M74"/>
  <c r="O74"/>
  <c r="Q74"/>
  <c r="S74"/>
  <c r="U74"/>
  <c r="W74"/>
  <c r="Y74"/>
  <c r="AA78"/>
  <c r="C82"/>
  <c r="E82"/>
  <c r="G82"/>
  <c r="I82"/>
  <c r="K82"/>
  <c r="M82"/>
  <c r="O82"/>
  <c r="Q82"/>
  <c r="S82"/>
  <c r="U82"/>
  <c r="W82"/>
  <c r="Y82"/>
  <c r="C84"/>
  <c r="E84"/>
  <c r="G84"/>
  <c r="I84"/>
  <c r="K84"/>
  <c r="M84"/>
  <c r="O84"/>
  <c r="Q84"/>
  <c r="S84"/>
  <c r="U84"/>
  <c r="W84"/>
  <c r="Y84"/>
  <c r="AA88"/>
  <c r="AA9" i="6"/>
  <c r="AA11"/>
  <c r="AA19"/>
  <c r="AA21"/>
  <c r="AA23"/>
  <c r="AA27" s="1"/>
  <c r="AA29"/>
  <c r="AA31"/>
  <c r="AA33"/>
  <c r="AA37" s="1"/>
  <c r="AA39"/>
  <c r="AA41"/>
  <c r="AA43"/>
  <c r="AA47" s="1"/>
  <c r="AA50"/>
  <c r="AA52"/>
  <c r="AA54"/>
  <c r="AA58" s="1"/>
  <c r="AA61"/>
  <c r="AA63"/>
  <c r="AA65"/>
  <c r="AA69" s="1"/>
  <c r="AA9" i="7"/>
  <c r="AA11"/>
  <c r="AA19"/>
  <c r="AA21"/>
  <c r="AA23"/>
  <c r="AA27" s="1"/>
  <c r="AA29"/>
  <c r="AA31"/>
  <c r="AA33"/>
  <c r="AA37" s="1"/>
  <c r="AA39"/>
  <c r="AA41"/>
  <c r="AA43"/>
  <c r="AA47" s="1"/>
  <c r="AA50"/>
  <c r="AA52"/>
  <c r="AA54"/>
  <c r="AA58" s="1"/>
  <c r="AA61"/>
  <c r="AA63"/>
  <c r="AA65"/>
  <c r="AA69" s="1"/>
  <c r="AA9" i="8"/>
  <c r="AA11"/>
  <c r="AA13" s="1"/>
  <c r="AA17" s="1"/>
  <c r="AA19"/>
  <c r="AA21"/>
  <c r="AA23"/>
  <c r="AA27" s="1"/>
  <c r="AA29"/>
  <c r="AA31"/>
  <c r="AA33"/>
  <c r="AA37" s="1"/>
  <c r="AA39"/>
  <c r="AA41"/>
  <c r="AA43"/>
  <c r="AA47" s="1"/>
  <c r="AA50"/>
  <c r="AA52"/>
  <c r="AA54"/>
  <c r="AA58" s="1"/>
  <c r="AA61"/>
  <c r="AA63"/>
  <c r="AA65"/>
  <c r="AA69" s="1"/>
  <c r="AA9" i="9"/>
  <c r="AA11"/>
  <c r="AA13"/>
  <c r="AA17" s="1"/>
  <c r="AA19"/>
  <c r="AA21"/>
  <c r="AA23"/>
  <c r="AA27" s="1"/>
  <c r="AA29"/>
  <c r="AA31"/>
  <c r="AA33"/>
  <c r="AA37" s="1"/>
  <c r="AA39"/>
  <c r="AA41"/>
  <c r="AA43"/>
  <c r="AA47" s="1"/>
  <c r="AA50"/>
  <c r="AA52"/>
  <c r="AA54"/>
  <c r="AA58" s="1"/>
  <c r="AA61"/>
  <c r="AA63"/>
  <c r="AA65"/>
  <c r="AA69" s="1"/>
  <c r="AA9" i="10"/>
  <c r="AA11"/>
  <c r="AA19"/>
  <c r="AA21"/>
  <c r="AA23"/>
  <c r="AA27" s="1"/>
  <c r="AA29"/>
  <c r="AA31"/>
  <c r="AA33"/>
  <c r="AA37" s="1"/>
  <c r="AA39"/>
  <c r="AA41"/>
  <c r="AA43"/>
  <c r="AA47" s="1"/>
  <c r="AA50"/>
  <c r="AA52"/>
  <c r="AA54"/>
  <c r="AA58" s="1"/>
  <c r="AA61"/>
  <c r="AA63"/>
  <c r="AA65"/>
  <c r="AA69" s="1"/>
  <c r="AA9" i="11"/>
  <c r="AA11"/>
  <c r="AA19"/>
  <c r="AA21"/>
  <c r="AA23"/>
  <c r="AA27" s="1"/>
  <c r="AA29"/>
  <c r="AA33" s="1"/>
  <c r="AA37" s="1"/>
  <c r="AA31"/>
  <c r="AA39"/>
  <c r="AA41"/>
  <c r="AA43"/>
  <c r="AA47" s="1"/>
  <c r="AA50"/>
  <c r="AA52"/>
  <c r="AA54"/>
  <c r="AA58" s="1"/>
  <c r="AA61"/>
  <c r="AA63"/>
  <c r="AA65"/>
  <c r="AA69" s="1"/>
  <c r="AA9" i="12"/>
  <c r="AA11"/>
  <c r="AA13"/>
  <c r="AA17" s="1"/>
  <c r="AA19"/>
  <c r="AA21"/>
  <c r="AA23"/>
  <c r="AA27" s="1"/>
  <c r="AA29"/>
  <c r="AA31"/>
  <c r="AA33"/>
  <c r="AA37" s="1"/>
  <c r="AA39"/>
  <c r="AA41"/>
  <c r="AA43"/>
  <c r="AA47" s="1"/>
  <c r="AA50"/>
  <c r="AA52"/>
  <c r="AA54"/>
  <c r="AA58" s="1"/>
  <c r="AA61"/>
  <c r="AA63"/>
  <c r="AA65"/>
  <c r="AA69" s="1"/>
  <c r="AA9" i="13"/>
  <c r="AA11"/>
  <c r="AA13"/>
  <c r="AA17" s="1"/>
  <c r="AA19"/>
  <c r="AA21"/>
  <c r="AA23"/>
  <c r="AA27" s="1"/>
  <c r="AA29"/>
  <c r="AA31"/>
  <c r="AA33"/>
  <c r="AA37" s="1"/>
  <c r="AA39"/>
  <c r="AA41"/>
  <c r="AA43"/>
  <c r="AA47" s="1"/>
  <c r="AA50"/>
  <c r="AA52"/>
  <c r="AA54"/>
  <c r="AA58" s="1"/>
  <c r="AA61"/>
  <c r="AA63"/>
  <c r="AA65"/>
  <c r="AA69" s="1"/>
  <c r="AA9" i="14"/>
  <c r="AA11"/>
  <c r="AA19"/>
  <c r="AA21"/>
  <c r="AA23"/>
  <c r="AA27" s="1"/>
  <c r="AA29"/>
  <c r="AA31"/>
  <c r="AA33"/>
  <c r="AA37" s="1"/>
  <c r="AA39"/>
  <c r="AA41"/>
  <c r="AA43"/>
  <c r="AA47" s="1"/>
  <c r="AA50"/>
  <c r="AA52"/>
  <c r="AA61"/>
  <c r="AA65" s="1"/>
  <c r="AA69" s="1"/>
  <c r="AA63"/>
  <c r="AA72"/>
  <c r="AA74"/>
  <c r="AA9" i="15"/>
  <c r="AA11"/>
  <c r="AA19"/>
  <c r="AA21"/>
  <c r="AA23"/>
  <c r="AA27" s="1"/>
  <c r="AA29"/>
  <c r="AA31"/>
  <c r="AA33"/>
  <c r="AA37" s="1"/>
  <c r="AA39"/>
  <c r="AA43" s="1"/>
  <c r="AA47" s="1"/>
  <c r="AA41"/>
  <c r="AA50"/>
  <c r="AA54" s="1"/>
  <c r="AA58" s="1"/>
  <c r="AA52"/>
  <c r="AA61"/>
  <c r="AA63"/>
  <c r="AA65"/>
  <c r="AA69" s="1"/>
  <c r="AA9" i="18"/>
  <c r="AA13" s="1"/>
  <c r="AA17" s="1"/>
  <c r="AA11"/>
  <c r="AA21"/>
  <c r="I28"/>
  <c r="AA29"/>
  <c r="AA33" s="1"/>
  <c r="AA37" s="1"/>
  <c r="AA31"/>
  <c r="AA39"/>
  <c r="AA41"/>
  <c r="AA50"/>
  <c r="AA54" s="1"/>
  <c r="AA58" s="1"/>
  <c r="AA52"/>
  <c r="AA61"/>
  <c r="AA65" s="1"/>
  <c r="AA69" s="1"/>
  <c r="AA63"/>
  <c r="AA9" i="16"/>
  <c r="AA11"/>
  <c r="AA19"/>
  <c r="AA23" s="1"/>
  <c r="AA27" s="1"/>
  <c r="AA21"/>
  <c r="AA29"/>
  <c r="AA33" s="1"/>
  <c r="AA37" s="1"/>
  <c r="AA31"/>
  <c r="AA39"/>
  <c r="AA43" s="1"/>
  <c r="AA47" s="1"/>
  <c r="AA41"/>
  <c r="AA50"/>
  <c r="AA54" s="1"/>
  <c r="AA58" s="1"/>
  <c r="AA52"/>
  <c r="AA61"/>
  <c r="AA65" s="1"/>
  <c r="AA69" s="1"/>
  <c r="AA63"/>
  <c r="AA9" i="17"/>
  <c r="AA11"/>
  <c r="AA19"/>
  <c r="AA23" s="1"/>
  <c r="AA27" s="1"/>
  <c r="AA21"/>
  <c r="AA29"/>
  <c r="AA33" s="1"/>
  <c r="AA37" s="1"/>
  <c r="AA31"/>
  <c r="AA39"/>
  <c r="AA43" s="1"/>
  <c r="AA47" s="1"/>
  <c r="AA41"/>
  <c r="AA50"/>
  <c r="AA54" s="1"/>
  <c r="AA58" s="1"/>
  <c r="AA52"/>
  <c r="AA61"/>
  <c r="AA65" s="1"/>
  <c r="AA69" s="1"/>
  <c r="AA63"/>
  <c r="AA13" i="1" l="1"/>
  <c r="AA17" s="1"/>
  <c r="AA13" i="16"/>
  <c r="AA17" s="1"/>
  <c r="AA65" i="20"/>
  <c r="AA13" i="6"/>
  <c r="AA17" s="1"/>
  <c r="AA54" i="5"/>
  <c r="AA58" s="1"/>
  <c r="AA54" i="14"/>
  <c r="AA58" s="1"/>
  <c r="AA39" i="20"/>
  <c r="AA29"/>
  <c r="AA33" s="1"/>
  <c r="AA37" s="1"/>
  <c r="AA13" i="10"/>
  <c r="AA17" s="1"/>
  <c r="AA13" i="7"/>
  <c r="AA17" s="1"/>
  <c r="AA19" i="20"/>
  <c r="AA23" s="1"/>
  <c r="AA27" s="1"/>
  <c r="AA33" i="2"/>
  <c r="AA37" s="1"/>
  <c r="AA72" i="20"/>
  <c r="AA13" i="17"/>
  <c r="AA17" s="1"/>
  <c r="AA13" i="5"/>
  <c r="AA17" s="1"/>
  <c r="AA9" i="20"/>
  <c r="AA19" i="18"/>
  <c r="AA23" s="1"/>
  <c r="AA27" s="1"/>
  <c r="AA13" i="15"/>
  <c r="AA17" s="1"/>
  <c r="AA13" i="14"/>
  <c r="AA17" s="1"/>
  <c r="AA13" i="4"/>
  <c r="AA17" s="1"/>
  <c r="AA54" i="3"/>
  <c r="AA58" s="1"/>
  <c r="AA23"/>
  <c r="AA27" s="1"/>
  <c r="AA13"/>
  <c r="AA17" s="1"/>
  <c r="AA23" i="2"/>
  <c r="AA27" s="1"/>
  <c r="AA76" i="14"/>
  <c r="AA80" s="1"/>
  <c r="AA43" i="18"/>
  <c r="AA47" s="1"/>
  <c r="AA84" i="20"/>
  <c r="AA50"/>
  <c r="AA54" s="1"/>
  <c r="AA58" s="1"/>
  <c r="AA13" i="11"/>
  <c r="AA17" s="1"/>
  <c r="AA82" i="20"/>
  <c r="AA74"/>
  <c r="AA41"/>
  <c r="AA69"/>
  <c r="AA11"/>
  <c r="AA13" i="2"/>
  <c r="AA17" s="1"/>
  <c r="AA43" i="20" l="1"/>
  <c r="AA47" s="1"/>
  <c r="AA76"/>
  <c r="AA80" s="1"/>
  <c r="AA13"/>
  <c r="AA17" s="1"/>
  <c r="AA86"/>
  <c r="AA90" s="1"/>
</calcChain>
</file>

<file path=xl/sharedStrings.xml><?xml version="1.0" encoding="utf-8"?>
<sst xmlns="http://schemas.openxmlformats.org/spreadsheetml/2006/main" count="1422" uniqueCount="142">
  <si>
    <t>Year:</t>
  </si>
  <si>
    <t>TOTAL</t>
  </si>
  <si>
    <t>JULY</t>
  </si>
  <si>
    <t>AUGUST</t>
  </si>
  <si>
    <t>SEPT.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</si>
  <si>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</si>
  <si>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</si>
  <si>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</si>
  <si>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</si>
  <si>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</si>
  <si>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</si>
  <si>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</si>
  <si>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</si>
  <si>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</si>
  <si>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YEAR TO DATE</t>
  </si>
  <si>
    <t>Volumes Added</t>
  </si>
  <si>
    <t>Volumes Subtracted</t>
  </si>
  <si>
    <t>Net Increase in Volumes:</t>
  </si>
  <si>
    <t>Previous Volumes:</t>
  </si>
  <si>
    <t>Current Volumes:</t>
  </si>
  <si>
    <t>Special Format</t>
  </si>
  <si>
    <t>Video Added</t>
  </si>
  <si>
    <t>Video Subtracted</t>
  </si>
  <si>
    <t>Net Increase in Videos:</t>
  </si>
  <si>
    <t>Microfilm  Added</t>
  </si>
  <si>
    <t>Microfilm Subtracted</t>
  </si>
  <si>
    <t>Microfiche Added</t>
  </si>
  <si>
    <t>Microfiche Subtracted</t>
  </si>
  <si>
    <t>Previous Videos:</t>
  </si>
  <si>
    <t>Current Videos:</t>
  </si>
  <si>
    <t>Net Increase in Microfilm:</t>
  </si>
  <si>
    <t>Previous Microfilm:</t>
  </si>
  <si>
    <t>Current Microfilm:</t>
  </si>
  <si>
    <t>Net Increase in Microfiche:</t>
  </si>
  <si>
    <t>Previous Microfiche:</t>
  </si>
  <si>
    <t>Current Microfiche:</t>
  </si>
  <si>
    <t>Computer files Subtracted</t>
  </si>
  <si>
    <t>Computer files Added</t>
  </si>
  <si>
    <t>Net Increase in computer files:</t>
  </si>
  <si>
    <t>Previous Computer files:</t>
  </si>
  <si>
    <t>Current Computer files:</t>
  </si>
  <si>
    <t>Library/Department Reporting:</t>
  </si>
  <si>
    <t>Library Annex</t>
  </si>
  <si>
    <t>Misc. Notes pertaining to significant increases/decreases:</t>
  </si>
  <si>
    <t>Unit Reporting For:</t>
  </si>
  <si>
    <t>Estimated 775 pieces of microfiche per row of tray/  2 rows per tray = 1550 pieces of fiche per tray</t>
  </si>
  <si>
    <t>Microcards previous  114,080 pieces = 83 item records</t>
  </si>
  <si>
    <t>666,803 pieces = 876 item rcds.</t>
  </si>
  <si>
    <t xml:space="preserve"> </t>
  </si>
  <si>
    <t>120 pieces = 6 item rcds.</t>
  </si>
  <si>
    <t>Uris Library</t>
  </si>
  <si>
    <t>Some boxes without envelopes thus doubling the piece count per row.</t>
  </si>
  <si>
    <t>Decrease in previous vols. Due to the fact that there are still est.2000 vols. to barcode in Old Annex.</t>
  </si>
  <si>
    <t>Film is mixed Mann/ Entomology</t>
  </si>
  <si>
    <t>will increase previous as items are barcoded and added to Inventory Control System.</t>
  </si>
  <si>
    <t>June withdrawal Mann move back to Campus.</t>
  </si>
  <si>
    <t>April withdrawal back to Mann Special Collections</t>
  </si>
  <si>
    <t>Mann &amp; Entomology Library</t>
  </si>
  <si>
    <t>Adelson/Ornithology Library</t>
  </si>
  <si>
    <t>Africana Library</t>
  </si>
  <si>
    <t>Asia/Kroch Library</t>
  </si>
  <si>
    <t>Engineering Library</t>
  </si>
  <si>
    <t>Fine Arts Library</t>
  </si>
  <si>
    <t>Geneva Library</t>
  </si>
  <si>
    <t>Hotel Library</t>
  </si>
  <si>
    <t>ILR Library</t>
  </si>
  <si>
    <t>Kheel Ctr. ILR Library</t>
  </si>
  <si>
    <t>Law Library</t>
  </si>
  <si>
    <t>Management Library</t>
  </si>
  <si>
    <t>Math Library</t>
  </si>
  <si>
    <t>Music Library</t>
  </si>
  <si>
    <t>Olin Library</t>
  </si>
  <si>
    <t>Physical Sciences Library</t>
  </si>
  <si>
    <t>Rare and Manuscript Collection/Kroch Library</t>
  </si>
  <si>
    <t>Veterinary Library</t>
  </si>
  <si>
    <t>6 pieces = 6 item rcds.</t>
  </si>
  <si>
    <t>(Video and DVD's)</t>
  </si>
  <si>
    <t>(Floppies and Non Sound CD's)</t>
  </si>
  <si>
    <t>Sound Recordings Added</t>
  </si>
  <si>
    <t>Sound Recordings Subtracted</t>
  </si>
  <si>
    <t>(Audio Cassettes, CD's, LP's)</t>
  </si>
  <si>
    <t>Net Increase in Sound Recordings:</t>
  </si>
  <si>
    <t>Previous Sound Recordings:</t>
  </si>
  <si>
    <t>Current Sound Recordings:</t>
  </si>
  <si>
    <t>MONTHLY TALLY SHEET FOR ANNUAL STATISTICS REPORT BY UNIT LIBRARY</t>
  </si>
  <si>
    <t>ITEMS TRANSFERRED OR ADDED TO THE ANNEX &amp; ITEMS WITHDRAWN OR TRANSFERRED BACK TO UNIT LIBRARIES*</t>
  </si>
  <si>
    <t>* Annex staff will note items known to be transfers back to unit libraries for transfers of 500 or more items.  Items added directly are very few and are counted centrally.</t>
  </si>
  <si>
    <t>Previous volume increase/decrease from percise counts of Old Annex; may still have to 96 vols. To be barcoded/cataloged.(6705=2005/06)</t>
  </si>
  <si>
    <t>Previous volume increase/decrease from percise counts of Old Annex; (153751=2005/06) increased 13535</t>
  </si>
  <si>
    <t>Engr. Tech Rpts. Barcoded individually which increased previous total. There are thousands remaining to be barcoded/cataloged.</t>
  </si>
  <si>
    <t>Previous volume increase/decrease from percise counts of Old Annex; (89378=2005/06) increased 221</t>
  </si>
  <si>
    <t>848=27 item records previous</t>
  </si>
  <si>
    <t>*last year used item record count instead of piece count "ooops"</t>
  </si>
  <si>
    <t>1550 pieces = 326 item rcds.</t>
  </si>
  <si>
    <t>Boxes Added</t>
  </si>
  <si>
    <t>Boxes Subtracted</t>
  </si>
  <si>
    <t>Previous volume increase/decrease from percise counts of Old Annex; (100719=2005/06) decreased 9955</t>
  </si>
  <si>
    <t>Still remaining in Old Annex to be cataloged are 23 shelves containing 184 boxes of materials,  this could feasibly be the 9955 dif.</t>
  </si>
  <si>
    <t>Previous volume increase/decrease from percise counts of Old Annex; (46749=2005/06) decreased 2135</t>
  </si>
  <si>
    <t>Still pockets in Old Annex still remaining to be barcoded/cataloged before adding to statistics</t>
  </si>
  <si>
    <t>Thesis</t>
  </si>
  <si>
    <t>Medium Rare</t>
  </si>
  <si>
    <t>Volume Added</t>
  </si>
  <si>
    <t>Volume Subtracted</t>
  </si>
  <si>
    <t>Boxes</t>
  </si>
  <si>
    <t>Olin New adds</t>
  </si>
  <si>
    <t>Newspapers New adds</t>
  </si>
  <si>
    <t>Previous 285 Icelandic Master copy</t>
  </si>
  <si>
    <t>Total</t>
  </si>
  <si>
    <t>All Units in Annex</t>
  </si>
  <si>
    <t>Sound Rcds Subtracted</t>
  </si>
  <si>
    <t>BoxesSubtracted</t>
  </si>
  <si>
    <t>Previous Boxes:</t>
  </si>
  <si>
    <t>Current Boxes:</t>
  </si>
  <si>
    <t>Net Increase in Boxes:</t>
  </si>
  <si>
    <t>Maps Added</t>
  </si>
  <si>
    <t>Maps Subtracted</t>
  </si>
  <si>
    <t>Current Maps:</t>
  </si>
  <si>
    <t>Net Increase in Maps:</t>
  </si>
  <si>
    <t>Previous Maps:</t>
  </si>
  <si>
    <t>Previous volume increase/decrease from percise counts of Old Annex; (54575=2005/06) increased 166</t>
  </si>
  <si>
    <t>Old Annex was a section of materials that were withdrawn from JGSM and awaited to be transferred to Mann from Annex; items went both ways upon getting into the LAS.</t>
  </si>
  <si>
    <t>Old Annex Add/transfer</t>
  </si>
  <si>
    <t>Asia New Adds</t>
  </si>
  <si>
    <t>Rare/Kroch Adds</t>
  </si>
  <si>
    <t>Previous decrease due to 5609(Locked Case &amp; 19th Century materials) existing Old Annex not in LAS moved to Medium Rare placed in LAS</t>
  </si>
  <si>
    <t xml:space="preserve">Kuchling collection transferred to RMC, anx </t>
  </si>
  <si>
    <t>Previous volume decrease due to 119586(Area, Harris, Masonic/HS Class) existing Old Annex not in LAS moved to Medium Rare placed in LAS</t>
  </si>
  <si>
    <t>2007/08</t>
  </si>
  <si>
    <t>2009/2010</t>
  </si>
  <si>
    <t>23 cd's</t>
  </si>
  <si>
    <t>1 floppy</t>
  </si>
  <si>
    <t>newspapers included above</t>
  </si>
  <si>
    <t>cd's</t>
  </si>
  <si>
    <t>PDC Drawings</t>
  </si>
  <si>
    <t>2 pieces</t>
  </si>
  <si>
    <t>CD's</t>
  </si>
  <si>
    <t>85 CD's</t>
  </si>
  <si>
    <t>58 floppy</t>
  </si>
  <si>
    <t>LP</t>
  </si>
  <si>
    <t>April</t>
  </si>
  <si>
    <t>May</t>
  </si>
</sst>
</file>

<file path=xl/styles.xml><?xml version="1.0" encoding="utf-8"?>
<styleSheet xmlns="http://schemas.openxmlformats.org/spreadsheetml/2006/main">
  <fonts count="16">
    <font>
      <sz val="10"/>
      <name val="Geneva"/>
    </font>
    <font>
      <b/>
      <sz val="10"/>
      <name val="Geneva"/>
    </font>
    <font>
      <b/>
      <i/>
      <sz val="10"/>
      <name val="Geneva"/>
    </font>
    <font>
      <sz val="10"/>
      <name val="Geneva"/>
    </font>
    <font>
      <sz val="9"/>
      <name val="Geneva"/>
    </font>
    <font>
      <b/>
      <u/>
      <sz val="9"/>
      <name val="Geneva"/>
    </font>
    <font>
      <b/>
      <u/>
      <sz val="10"/>
      <name val="Geneva"/>
    </font>
    <font>
      <b/>
      <sz val="12"/>
      <name val="Geneva"/>
    </font>
    <font>
      <sz val="12"/>
      <name val="Geneva"/>
    </font>
    <font>
      <sz val="14"/>
      <name val="Geneva"/>
    </font>
    <font>
      <b/>
      <u/>
      <sz val="12"/>
      <name val="Geneva"/>
    </font>
    <font>
      <b/>
      <sz val="18"/>
      <name val="Geneva"/>
    </font>
    <font>
      <u/>
      <sz val="10"/>
      <name val="Geneva"/>
    </font>
    <font>
      <b/>
      <i/>
      <sz val="9"/>
      <name val="Geneva"/>
    </font>
    <font>
      <sz val="8"/>
      <name val="Geneva"/>
    </font>
    <font>
      <b/>
      <sz val="9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3" fillId="0" borderId="0" applyFont="0" applyFill="0" applyBorder="0" applyAlignment="0" applyProtection="0"/>
  </cellStyleXfs>
  <cellXfs count="34">
    <xf numFmtId="0" fontId="0" fillId="0" borderId="0" xfId="0"/>
    <xf numFmtId="3" fontId="4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7" fillId="0" borderId="0" xfId="0" applyNumberFormat="1" applyFont="1"/>
    <xf numFmtId="3" fontId="1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9" fillId="0" borderId="0" xfId="0" applyNumberFormat="1" applyFont="1"/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/>
    <xf numFmtId="3" fontId="0" fillId="0" borderId="1" xfId="0" applyNumberFormat="1" applyBorder="1"/>
    <xf numFmtId="3" fontId="0" fillId="0" borderId="0" xfId="0" applyNumberFormat="1" applyBorder="1"/>
    <xf numFmtId="3" fontId="8" fillId="0" borderId="0" xfId="0" applyNumberFormat="1" applyFont="1" applyBorder="1"/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" fillId="1" borderId="1" xfId="0" applyNumberFormat="1" applyFont="1" applyFill="1" applyBorder="1"/>
    <xf numFmtId="3" fontId="0" fillId="1" borderId="1" xfId="0" applyNumberFormat="1" applyFill="1" applyBorder="1"/>
    <xf numFmtId="0" fontId="9" fillId="0" borderId="0" xfId="0" applyFont="1"/>
    <xf numFmtId="38" fontId="1" fillId="1" borderId="1" xfId="1" applyNumberFormat="1" applyFont="1" applyFill="1" applyBorder="1"/>
    <xf numFmtId="0" fontId="8" fillId="0" borderId="0" xfId="0" applyNumberFormat="1" applyFont="1" applyAlignment="1">
      <alignment horizontal="left"/>
    </xf>
    <xf numFmtId="3" fontId="1" fillId="0" borderId="0" xfId="0" applyNumberFormat="1" applyFont="1" applyBorder="1"/>
    <xf numFmtId="3" fontId="12" fillId="0" borderId="1" xfId="0" applyNumberFormat="1" applyFont="1" applyBorder="1"/>
    <xf numFmtId="3" fontId="3" fillId="0" borderId="1" xfId="0" applyNumberFormat="1" applyFont="1" applyBorder="1"/>
    <xf numFmtId="3" fontId="13" fillId="0" borderId="0" xfId="0" applyNumberFormat="1" applyFont="1"/>
    <xf numFmtId="3" fontId="2" fillId="0" borderId="0" xfId="0" applyNumberFormat="1" applyFont="1" applyBorder="1"/>
    <xf numFmtId="3" fontId="14" fillId="0" borderId="0" xfId="0" applyNumberFormat="1" applyFont="1"/>
    <xf numFmtId="0" fontId="1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C69"/>
  <sheetViews>
    <sheetView topLeftCell="B1" workbookViewId="0">
      <selection activeCell="B57" sqref="B57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58</v>
      </c>
      <c r="Q4" s="25"/>
      <c r="R4" s="25"/>
      <c r="S4" s="25"/>
      <c r="T4" s="25"/>
      <c r="U4" s="25"/>
      <c r="Z4" s="8" t="s">
        <v>0</v>
      </c>
      <c r="AA4" s="23" t="s">
        <v>128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0</v>
      </c>
      <c r="E9" s="14">
        <v>0</v>
      </c>
      <c r="G9" s="14">
        <v>0</v>
      </c>
      <c r="I9" s="14">
        <v>0</v>
      </c>
      <c r="K9" s="14">
        <v>0</v>
      </c>
      <c r="M9" s="14">
        <v>0</v>
      </c>
      <c r="O9" s="14">
        <v>0</v>
      </c>
      <c r="Q9" s="14">
        <v>0</v>
      </c>
      <c r="S9" s="14">
        <v>0</v>
      </c>
      <c r="U9" s="14">
        <v>0</v>
      </c>
      <c r="W9" s="14">
        <v>0</v>
      </c>
      <c r="Y9" s="14">
        <v>0</v>
      </c>
      <c r="AA9" s="20">
        <f>SUM(C9:Y9)</f>
        <v>0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0</v>
      </c>
      <c r="D11" s="2"/>
      <c r="E11" s="14">
        <v>0</v>
      </c>
      <c r="F11" s="2"/>
      <c r="G11" s="14">
        <v>0</v>
      </c>
      <c r="H11" s="2"/>
      <c r="I11" s="14">
        <v>0</v>
      </c>
      <c r="J11" s="2"/>
      <c r="K11" s="14">
        <v>0</v>
      </c>
      <c r="L11" s="2"/>
      <c r="M11" s="14">
        <v>0</v>
      </c>
      <c r="N11" s="2"/>
      <c r="O11" s="14">
        <v>0</v>
      </c>
      <c r="P11" s="2"/>
      <c r="Q11" s="14">
        <v>0</v>
      </c>
      <c r="R11" s="2"/>
      <c r="S11" s="14">
        <v>0</v>
      </c>
      <c r="T11" s="2"/>
      <c r="U11" s="14">
        <v>0</v>
      </c>
      <c r="V11" s="2"/>
      <c r="W11" s="14">
        <v>0</v>
      </c>
      <c r="X11" s="2"/>
      <c r="Y11" s="14">
        <v>0</v>
      </c>
      <c r="AA11" s="20">
        <f>SUM(C11:Y11)</f>
        <v>0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0</v>
      </c>
    </row>
    <row r="14" spans="1:29" ht="12.75" customHeight="1"/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AA16" s="3"/>
    </row>
    <row r="17" spans="1:27" ht="12.75" customHeight="1">
      <c r="U17" s="3" t="s">
        <v>19</v>
      </c>
      <c r="AA17" s="19">
        <f>SUM(AA13+AA15)</f>
        <v>0</v>
      </c>
    </row>
    <row r="18" spans="1:27" ht="18" customHeight="1">
      <c r="A18" s="8" t="s">
        <v>20</v>
      </c>
    </row>
    <row r="19" spans="1:27">
      <c r="A19" s="1" t="s">
        <v>21</v>
      </c>
      <c r="B19" s="15"/>
      <c r="C19" s="14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0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0</v>
      </c>
    </row>
    <row r="59" spans="1:27">
      <c r="U59" s="3"/>
      <c r="AA59"/>
    </row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69"/>
  <sheetViews>
    <sheetView topLeftCell="A6" workbookViewId="0">
      <selection activeCell="Y12" sqref="Y12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5" customHeight="1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68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0</v>
      </c>
      <c r="E9" s="14">
        <v>0</v>
      </c>
      <c r="G9" s="14">
        <v>0</v>
      </c>
      <c r="I9" s="14">
        <v>0</v>
      </c>
      <c r="K9" s="14">
        <v>0</v>
      </c>
      <c r="M9" s="14">
        <v>8</v>
      </c>
      <c r="O9" s="14">
        <v>0</v>
      </c>
      <c r="Q9" s="14">
        <v>3</v>
      </c>
      <c r="S9" s="14">
        <v>1</v>
      </c>
      <c r="U9" s="14">
        <v>0</v>
      </c>
      <c r="W9" s="14">
        <v>0</v>
      </c>
      <c r="Y9" s="14">
        <v>20</v>
      </c>
      <c r="AA9" s="20">
        <f>SUM(C9:Y9)</f>
        <v>32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35</v>
      </c>
      <c r="D11" s="2"/>
      <c r="E11" s="14">
        <v>0</v>
      </c>
      <c r="F11" s="2"/>
      <c r="G11" s="14">
        <v>1</v>
      </c>
      <c r="H11" s="2" t="s">
        <v>48</v>
      </c>
      <c r="I11" s="14">
        <v>32</v>
      </c>
      <c r="J11" s="2"/>
      <c r="K11" s="14">
        <v>0</v>
      </c>
      <c r="L11" s="2"/>
      <c r="M11" s="14">
        <v>0</v>
      </c>
      <c r="N11" s="2"/>
      <c r="O11" s="14">
        <v>0</v>
      </c>
      <c r="P11" s="2"/>
      <c r="Q11" s="14">
        <v>2</v>
      </c>
      <c r="R11" s="2"/>
      <c r="S11" s="14">
        <v>13</v>
      </c>
      <c r="T11" s="2"/>
      <c r="U11" s="14">
        <v>0</v>
      </c>
      <c r="V11" s="2"/>
      <c r="W11" s="14">
        <v>53</v>
      </c>
      <c r="X11" s="2"/>
      <c r="Y11" s="14">
        <v>90</v>
      </c>
      <c r="AA11" s="20">
        <f>SUM(C11:Y11)</f>
        <v>226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-194</v>
      </c>
    </row>
    <row r="14" spans="1:29" ht="12.75" customHeight="1">
      <c r="A14" s="1" t="s">
        <v>96</v>
      </c>
      <c r="U14" s="3"/>
    </row>
    <row r="15" spans="1:29" ht="12.75" customHeight="1">
      <c r="A15" s="1" t="s">
        <v>97</v>
      </c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A16" s="1" t="s">
        <v>121</v>
      </c>
      <c r="S16" s="8"/>
      <c r="U16" s="3"/>
      <c r="AA16" s="3"/>
    </row>
    <row r="17" spans="1:27" ht="12.75" customHeight="1">
      <c r="U17" s="3" t="s">
        <v>19</v>
      </c>
      <c r="AA17" s="19">
        <f>SUM(AA13+AA15)</f>
        <v>-194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K38" s="29"/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0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0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C69"/>
  <sheetViews>
    <sheetView topLeftCell="A18" workbookViewId="0">
      <selection activeCell="Y30" sqref="Y30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7.28515625" style="2" customWidth="1"/>
    <col min="20" max="20" width="2.7109375" style="2" customWidth="1"/>
    <col min="21" max="21" width="7.4257812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57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43</v>
      </c>
      <c r="E9" s="14">
        <v>1687</v>
      </c>
      <c r="G9" s="14">
        <v>1503</v>
      </c>
      <c r="I9" s="14">
        <v>49</v>
      </c>
      <c r="K9" s="14">
        <v>10</v>
      </c>
      <c r="M9" s="14">
        <v>209</v>
      </c>
      <c r="O9" s="14">
        <v>171</v>
      </c>
      <c r="Q9" s="14">
        <v>8</v>
      </c>
      <c r="S9" s="14">
        <v>209</v>
      </c>
      <c r="U9" s="14">
        <v>575</v>
      </c>
      <c r="W9" s="14">
        <v>308</v>
      </c>
      <c r="Y9" s="14">
        <v>869</v>
      </c>
      <c r="AA9" s="20">
        <f>SUM(C9:Y9)</f>
        <v>5641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91</v>
      </c>
      <c r="D11" s="2"/>
      <c r="E11" s="14">
        <v>107</v>
      </c>
      <c r="F11" s="2"/>
      <c r="G11" s="14">
        <v>286</v>
      </c>
      <c r="H11" s="2"/>
      <c r="I11" s="14">
        <v>856</v>
      </c>
      <c r="J11" s="2"/>
      <c r="K11" s="14">
        <v>54</v>
      </c>
      <c r="L11" s="2"/>
      <c r="M11" s="14">
        <v>3</v>
      </c>
      <c r="N11" s="2"/>
      <c r="O11" s="14">
        <v>70</v>
      </c>
      <c r="P11" s="2"/>
      <c r="Q11" s="14">
        <v>23</v>
      </c>
      <c r="R11" s="2"/>
      <c r="S11" s="14">
        <v>130</v>
      </c>
      <c r="T11" s="2"/>
      <c r="U11" s="14">
        <v>185</v>
      </c>
      <c r="V11" s="2"/>
      <c r="W11" s="14">
        <v>495</v>
      </c>
      <c r="X11" s="2"/>
      <c r="Y11" s="14">
        <v>677</v>
      </c>
      <c r="AA11" s="20">
        <f>SUM(C11:Y11)</f>
        <v>2977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2664</v>
      </c>
    </row>
    <row r="14" spans="1:29" ht="12.75" customHeight="1">
      <c r="A14" s="1" t="s">
        <v>52</v>
      </c>
      <c r="U14" s="3"/>
    </row>
    <row r="15" spans="1:29" ht="12.75" customHeight="1">
      <c r="A15" s="1" t="s">
        <v>54</v>
      </c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A16" s="1" t="s">
        <v>56</v>
      </c>
      <c r="S16" s="8"/>
      <c r="U16" s="3"/>
      <c r="AA16" s="3"/>
    </row>
    <row r="17" spans="1:27" ht="12.75" customHeight="1">
      <c r="A17" s="1" t="s">
        <v>55</v>
      </c>
      <c r="U17" s="3" t="s">
        <v>19</v>
      </c>
      <c r="AA17" s="19">
        <f>SUM(AA13+AA15)</f>
        <v>2664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14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77</v>
      </c>
      <c r="X29" s="15"/>
      <c r="Y29" s="14">
        <v>120</v>
      </c>
      <c r="Z29" s="15"/>
      <c r="AA29" s="19">
        <f>SUM(C29:Z29)</f>
        <v>211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A33" s="1" t="s">
        <v>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211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211</v>
      </c>
    </row>
    <row r="38" spans="1:27">
      <c r="K38" s="29" t="s">
        <v>135</v>
      </c>
      <c r="Q38" s="29"/>
      <c r="S38" s="29"/>
      <c r="U38" s="29"/>
      <c r="W38" s="29"/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2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2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A42" s="1" t="s">
        <v>45</v>
      </c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A43" s="1" t="s">
        <v>51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2</v>
      </c>
    </row>
    <row r="44" spans="1:27">
      <c r="H44" s="15"/>
      <c r="L44" s="15"/>
      <c r="N44" s="15"/>
      <c r="U44" s="3"/>
    </row>
    <row r="45" spans="1:27">
      <c r="A45" s="1" t="s">
        <v>92</v>
      </c>
      <c r="M45" s="2" t="s">
        <v>93</v>
      </c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2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0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0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C69"/>
  <sheetViews>
    <sheetView topLeftCell="A6" workbookViewId="0">
      <selection activeCell="W11" sqref="W11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69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5489</v>
      </c>
      <c r="E9" s="14">
        <v>10</v>
      </c>
      <c r="G9" s="14">
        <v>0</v>
      </c>
      <c r="I9" s="14">
        <v>0</v>
      </c>
      <c r="K9" s="14">
        <v>1</v>
      </c>
      <c r="M9" s="14">
        <v>3</v>
      </c>
      <c r="O9" s="14">
        <v>7</v>
      </c>
      <c r="Q9" s="14">
        <v>0</v>
      </c>
      <c r="S9" s="14">
        <v>0</v>
      </c>
      <c r="U9" s="14">
        <v>1</v>
      </c>
      <c r="W9" s="14">
        <v>1</v>
      </c>
      <c r="Y9" s="14">
        <v>0</v>
      </c>
      <c r="AA9" s="20">
        <f>SUM(C9:Y9)</f>
        <v>5512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0</v>
      </c>
      <c r="D11" s="2"/>
      <c r="E11" s="14">
        <v>0</v>
      </c>
      <c r="F11" s="2"/>
      <c r="G11" s="14">
        <v>0</v>
      </c>
      <c r="H11" s="2"/>
      <c r="I11" s="14">
        <v>0</v>
      </c>
      <c r="J11" s="2"/>
      <c r="K11" s="14">
        <v>0</v>
      </c>
      <c r="L11" s="2"/>
      <c r="M11" s="14">
        <v>0</v>
      </c>
      <c r="N11" s="2"/>
      <c r="O11" s="14">
        <v>0</v>
      </c>
      <c r="P11" s="2"/>
      <c r="Q11" s="14">
        <v>0</v>
      </c>
      <c r="R11" s="2"/>
      <c r="S11" s="14">
        <v>0</v>
      </c>
      <c r="T11" s="2"/>
      <c r="U11" s="14">
        <v>0</v>
      </c>
      <c r="V11" s="2"/>
      <c r="W11" s="14">
        <v>0</v>
      </c>
      <c r="X11" s="2"/>
      <c r="Y11" s="14">
        <v>0</v>
      </c>
      <c r="AA11" s="20">
        <f>SUM(C11:Y11)</f>
        <v>0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5512</v>
      </c>
    </row>
    <row r="14" spans="1:29" ht="12.75" customHeight="1"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5512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49" spans="1:27">
      <c r="E49" s="2" t="s">
        <v>133</v>
      </c>
    </row>
    <row r="50" spans="1:27">
      <c r="A50" s="1" t="s">
        <v>37</v>
      </c>
      <c r="B50" s="15"/>
      <c r="C50" s="14">
        <v>0</v>
      </c>
      <c r="D50" s="15"/>
      <c r="E50" s="14">
        <v>2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2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2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2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C69"/>
  <sheetViews>
    <sheetView topLeftCell="A3" workbookViewId="0">
      <selection activeCell="W9" sqref="W9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70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1</v>
      </c>
      <c r="E9" s="14">
        <v>0</v>
      </c>
      <c r="G9" s="14">
        <v>0</v>
      </c>
      <c r="I9" s="14">
        <v>1</v>
      </c>
      <c r="K9" s="14">
        <v>0</v>
      </c>
      <c r="M9" s="14">
        <v>0</v>
      </c>
      <c r="O9" s="14">
        <v>0</v>
      </c>
      <c r="Q9" s="14">
        <v>0</v>
      </c>
      <c r="S9" s="14">
        <v>0</v>
      </c>
      <c r="U9" s="14">
        <v>0</v>
      </c>
      <c r="W9" s="14">
        <v>0</v>
      </c>
      <c r="Y9" s="14">
        <v>0</v>
      </c>
      <c r="AA9" s="20">
        <f>SUM(C9:Y9)</f>
        <v>2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0</v>
      </c>
      <c r="D11" s="2"/>
      <c r="E11" s="14">
        <v>0</v>
      </c>
      <c r="F11" s="2"/>
      <c r="G11" s="14">
        <v>0</v>
      </c>
      <c r="H11" s="2"/>
      <c r="I11" s="14">
        <v>0</v>
      </c>
      <c r="J11" s="2"/>
      <c r="K11" s="14">
        <v>0</v>
      </c>
      <c r="L11" s="2"/>
      <c r="M11" s="14">
        <v>0</v>
      </c>
      <c r="N11" s="2"/>
      <c r="O11" s="14">
        <v>0</v>
      </c>
      <c r="P11" s="2"/>
      <c r="Q11" s="14">
        <v>0</v>
      </c>
      <c r="R11" s="2"/>
      <c r="S11" s="14">
        <v>0</v>
      </c>
      <c r="T11" s="2"/>
      <c r="U11" s="14">
        <v>0</v>
      </c>
      <c r="V11" s="2"/>
      <c r="W11" s="14">
        <v>0</v>
      </c>
      <c r="X11" s="2"/>
      <c r="Y11" s="14">
        <v>0</v>
      </c>
      <c r="AA11" s="20">
        <f>SUM(C11:Y11)</f>
        <v>0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2</v>
      </c>
    </row>
    <row r="14" spans="1:29" ht="12.75" customHeight="1"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2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0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0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C80"/>
  <sheetViews>
    <sheetView topLeftCell="A24" workbookViewId="0">
      <selection activeCell="Y75" sqref="Y75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71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W6" s="2">
        <v>10</v>
      </c>
      <c r="Y6" s="2">
        <v>9</v>
      </c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261</v>
      </c>
      <c r="E9" s="14">
        <v>52</v>
      </c>
      <c r="G9" s="14">
        <v>310</v>
      </c>
      <c r="I9" s="14">
        <v>288</v>
      </c>
      <c r="K9" s="14">
        <v>7</v>
      </c>
      <c r="M9" s="14">
        <v>85</v>
      </c>
      <c r="O9" s="14">
        <v>690</v>
      </c>
      <c r="Q9" s="14">
        <v>16</v>
      </c>
      <c r="S9" s="14">
        <v>4978</v>
      </c>
      <c r="U9" s="14">
        <v>230</v>
      </c>
      <c r="W9" s="14">
        <v>108</v>
      </c>
      <c r="Y9" s="14">
        <v>154</v>
      </c>
      <c r="AA9" s="20">
        <f>SUM(C9:Y9)</f>
        <v>7179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5</v>
      </c>
      <c r="D11" s="2"/>
      <c r="E11" s="14">
        <v>24</v>
      </c>
      <c r="F11" s="2"/>
      <c r="G11" s="14">
        <v>31</v>
      </c>
      <c r="H11" s="2"/>
      <c r="I11" s="14">
        <v>1</v>
      </c>
      <c r="J11" s="2"/>
      <c r="K11" s="14">
        <v>14</v>
      </c>
      <c r="L11" s="2"/>
      <c r="M11" s="14">
        <v>5</v>
      </c>
      <c r="N11" s="2"/>
      <c r="O11" s="14">
        <v>9</v>
      </c>
      <c r="P11" s="2"/>
      <c r="Q11" s="14">
        <v>14</v>
      </c>
      <c r="R11" s="2"/>
      <c r="S11" s="14">
        <v>15</v>
      </c>
      <c r="T11" s="2"/>
      <c r="U11" s="14">
        <v>47</v>
      </c>
      <c r="V11" s="2" t="s">
        <v>48</v>
      </c>
      <c r="W11" s="14">
        <v>25</v>
      </c>
      <c r="X11" s="2"/>
      <c r="Y11" s="14">
        <v>48</v>
      </c>
      <c r="AA11" s="20">
        <f>SUM(C11:Y11)</f>
        <v>238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6941</v>
      </c>
    </row>
    <row r="14" spans="1:29" ht="12.75" customHeight="1"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A16" s="1" t="s">
        <v>127</v>
      </c>
      <c r="S16" s="8"/>
      <c r="U16" s="3"/>
      <c r="AA16" s="3"/>
    </row>
    <row r="17" spans="1:27" ht="12.75" customHeight="1">
      <c r="A17" s="1" t="s">
        <v>99</v>
      </c>
      <c r="U17" s="3" t="s">
        <v>19</v>
      </c>
      <c r="AA17" s="19">
        <f>SUM(AA13+AA15)</f>
        <v>6941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1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1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1</v>
      </c>
    </row>
    <row r="24" spans="1:27">
      <c r="A24" s="3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1</v>
      </c>
    </row>
    <row r="28" spans="1:27">
      <c r="AA28"/>
    </row>
    <row r="29" spans="1:27">
      <c r="A29" s="1" t="s">
        <v>24</v>
      </c>
      <c r="B29" s="15"/>
      <c r="C29" s="14">
        <v>4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4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4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4</v>
      </c>
    </row>
    <row r="38" spans="1:27">
      <c r="O38" s="29"/>
      <c r="Q38" s="29"/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A42" s="1" t="s">
        <v>45</v>
      </c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A43" s="1" t="s">
        <v>51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O45" s="2" t="s">
        <v>75</v>
      </c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49" spans="1:27">
      <c r="C49" s="2" t="s">
        <v>133</v>
      </c>
      <c r="E49" s="2" t="s">
        <v>133</v>
      </c>
      <c r="K49" s="2" t="s">
        <v>133</v>
      </c>
      <c r="O49" s="2" t="s">
        <v>133</v>
      </c>
      <c r="W49" s="2" t="s">
        <v>133</v>
      </c>
    </row>
    <row r="50" spans="1:27">
      <c r="A50" s="1" t="s">
        <v>37</v>
      </c>
      <c r="B50" s="15"/>
      <c r="C50" s="14">
        <v>46</v>
      </c>
      <c r="D50" s="15"/>
      <c r="E50" s="14">
        <v>62</v>
      </c>
      <c r="F50" s="15"/>
      <c r="G50" s="14">
        <v>0</v>
      </c>
      <c r="H50" s="15"/>
      <c r="I50" s="14">
        <v>0</v>
      </c>
      <c r="J50" s="15"/>
      <c r="K50" s="14">
        <v>478</v>
      </c>
      <c r="L50" s="15"/>
      <c r="M50" s="14">
        <v>0</v>
      </c>
      <c r="N50" s="15"/>
      <c r="O50" s="14">
        <v>33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5</v>
      </c>
      <c r="X50" s="15"/>
      <c r="Y50" s="14">
        <v>0</v>
      </c>
      <c r="Z50" s="15"/>
      <c r="AA50" s="19">
        <f>SUM(C50:Z50)</f>
        <v>624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3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1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4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620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620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27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27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27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27</v>
      </c>
    </row>
    <row r="72" spans="1:27">
      <c r="A72" s="1" t="s">
        <v>115</v>
      </c>
      <c r="B72" s="15"/>
      <c r="C72" s="14">
        <v>1148</v>
      </c>
      <c r="D72" s="15"/>
      <c r="E72" s="14"/>
      <c r="F72" s="15"/>
      <c r="G72" s="14"/>
      <c r="H72" s="15"/>
      <c r="I72" s="14"/>
      <c r="J72" s="15"/>
      <c r="K72" s="14"/>
      <c r="L72" s="15"/>
      <c r="M72" s="14"/>
      <c r="N72" s="15"/>
      <c r="O72" s="14"/>
      <c r="P72" s="15"/>
      <c r="Q72" s="14">
        <v>106</v>
      </c>
      <c r="R72" s="15"/>
      <c r="S72" s="14"/>
      <c r="T72" s="15"/>
      <c r="U72" s="14" t="s">
        <v>48</v>
      </c>
      <c r="V72" s="15"/>
      <c r="W72" s="14"/>
      <c r="X72" s="15"/>
      <c r="Y72" s="14"/>
      <c r="Z72" s="15"/>
      <c r="AA72" s="19">
        <f>SUM(C72:Z72)</f>
        <v>1254</v>
      </c>
    </row>
    <row r="73" spans="1:27">
      <c r="B73" s="15"/>
      <c r="D73" s="15"/>
      <c r="F73" s="15"/>
      <c r="H73" s="15"/>
      <c r="J73" s="15"/>
      <c r="L73" s="15"/>
      <c r="N73" s="15"/>
      <c r="P73" s="15"/>
      <c r="R73" s="15"/>
      <c r="T73" s="15"/>
      <c r="V73" s="15"/>
      <c r="X73" s="15"/>
      <c r="Z73" s="15"/>
    </row>
    <row r="74" spans="1:27">
      <c r="A74" s="1" t="s">
        <v>116</v>
      </c>
      <c r="B74" s="15"/>
      <c r="C74" s="14">
        <v>20</v>
      </c>
      <c r="D74" s="15"/>
      <c r="E74" s="14"/>
      <c r="F74" s="15"/>
      <c r="G74" s="14">
        <v>1</v>
      </c>
      <c r="H74" s="15"/>
      <c r="I74" s="14">
        <v>2</v>
      </c>
      <c r="J74" s="15"/>
      <c r="K74" s="14"/>
      <c r="L74" s="15"/>
      <c r="M74" s="14"/>
      <c r="N74" s="15"/>
      <c r="O74" s="14"/>
      <c r="P74" s="15"/>
      <c r="Q74" s="14"/>
      <c r="R74" s="15"/>
      <c r="S74" s="14"/>
      <c r="T74" s="15"/>
      <c r="U74" s="14"/>
      <c r="V74" s="15"/>
      <c r="W74" s="14"/>
      <c r="X74" s="15"/>
      <c r="Y74" s="14">
        <v>3</v>
      </c>
      <c r="Z74" s="15"/>
      <c r="AA74" s="19">
        <f>SUM(C74:Z74)</f>
        <v>26</v>
      </c>
    </row>
    <row r="75" spans="1:27">
      <c r="A75" s="27"/>
      <c r="B75" s="15"/>
      <c r="D75" s="15"/>
      <c r="F75" s="15"/>
      <c r="H75" s="15"/>
      <c r="J75" s="15"/>
      <c r="L75" s="15"/>
      <c r="N75" s="15"/>
      <c r="P75" s="15"/>
      <c r="R75" s="15"/>
      <c r="T75" s="15"/>
      <c r="V75" s="15"/>
      <c r="X75" s="15"/>
      <c r="Z75" s="15"/>
    </row>
    <row r="76" spans="1:27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24" t="s">
        <v>118</v>
      </c>
      <c r="V76" s="15"/>
      <c r="W76" s="15"/>
      <c r="X76" s="15"/>
      <c r="Y76" s="15"/>
      <c r="Z76" s="15"/>
      <c r="AA76" s="19">
        <f>AA72-AA74</f>
        <v>1228</v>
      </c>
    </row>
    <row r="77" spans="1:27">
      <c r="A77" s="2"/>
      <c r="H77" s="15"/>
      <c r="L77" s="15"/>
      <c r="N77" s="15"/>
      <c r="U77" s="3"/>
    </row>
    <row r="78" spans="1:27">
      <c r="A78" s="2"/>
      <c r="U78" s="3" t="s">
        <v>119</v>
      </c>
      <c r="AA78" s="19"/>
    </row>
    <row r="79" spans="1:27">
      <c r="A79" s="2"/>
      <c r="U79" s="3"/>
      <c r="AA79"/>
    </row>
    <row r="80" spans="1:27">
      <c r="U80" s="3" t="s">
        <v>117</v>
      </c>
      <c r="AA80" s="19">
        <f>SUM(AA76:AA78)</f>
        <v>1228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52" orientation="landscape" r:id="rId1"/>
  <headerFooter alignWithMargins="0">
    <oddHeader>&amp;C&amp;B&amp;"GENEVA"&amp;18MONTHLY TALLY SHEET FOR ANNUAL STATISTICAL REPORT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69"/>
  <sheetViews>
    <sheetView workbookViewId="0">
      <selection activeCell="Y11" sqref="Y11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72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10736</v>
      </c>
      <c r="E9" s="14">
        <v>7344</v>
      </c>
      <c r="G9" s="14">
        <v>9206</v>
      </c>
      <c r="I9" s="14">
        <v>2218</v>
      </c>
      <c r="K9" s="14">
        <v>602</v>
      </c>
      <c r="M9" s="14">
        <v>877</v>
      </c>
      <c r="O9" s="14">
        <v>65</v>
      </c>
      <c r="P9" s="2" t="s">
        <v>48</v>
      </c>
      <c r="Q9" s="14">
        <v>135</v>
      </c>
      <c r="R9" s="2" t="s">
        <v>48</v>
      </c>
      <c r="S9" s="14">
        <v>22</v>
      </c>
      <c r="T9" s="2" t="s">
        <v>48</v>
      </c>
      <c r="U9" s="14">
        <v>30</v>
      </c>
      <c r="W9" s="14">
        <v>8</v>
      </c>
      <c r="Y9" s="14">
        <v>44</v>
      </c>
      <c r="AA9" s="20">
        <f>SUM(C9:Y9)</f>
        <v>31287</v>
      </c>
    </row>
    <row r="10" spans="1:29" ht="12.75" customHeight="1">
      <c r="B10" s="13"/>
      <c r="C10" s="2" t="s">
        <v>48</v>
      </c>
      <c r="K10" s="15"/>
    </row>
    <row r="11" spans="1:29" s="15" customFormat="1" ht="12.75" customHeight="1">
      <c r="A11" s="16" t="s">
        <v>16</v>
      </c>
      <c r="C11" s="14">
        <v>15</v>
      </c>
      <c r="D11" s="2"/>
      <c r="E11" s="14">
        <v>40</v>
      </c>
      <c r="F11" s="2"/>
      <c r="G11" s="14">
        <v>0</v>
      </c>
      <c r="H11" s="2"/>
      <c r="I11" s="14">
        <v>1</v>
      </c>
      <c r="J11" s="2"/>
      <c r="K11" s="14">
        <v>63</v>
      </c>
      <c r="L11" s="2"/>
      <c r="M11" s="14">
        <v>6</v>
      </c>
      <c r="N11" s="2"/>
      <c r="O11" s="14">
        <v>0</v>
      </c>
      <c r="P11" s="2"/>
      <c r="Q11" s="14">
        <v>1</v>
      </c>
      <c r="R11" s="2"/>
      <c r="S11" s="14">
        <v>3</v>
      </c>
      <c r="T11" s="2"/>
      <c r="U11" s="14">
        <v>0</v>
      </c>
      <c r="V11" s="2"/>
      <c r="W11" s="14">
        <v>2</v>
      </c>
      <c r="X11" s="2"/>
      <c r="Y11" s="14">
        <v>0</v>
      </c>
      <c r="AA11" s="20">
        <f>SUM(C11:Y11)</f>
        <v>131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31156</v>
      </c>
    </row>
    <row r="14" spans="1:29" ht="12.75" customHeight="1">
      <c r="A14" s="1" t="s">
        <v>98</v>
      </c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31156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171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171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171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171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K38" s="29" t="s">
        <v>135</v>
      </c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2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2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2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2</v>
      </c>
    </row>
    <row r="48" spans="1:27">
      <c r="C48" s="2" t="s">
        <v>130</v>
      </c>
      <c r="O48" s="29" t="s">
        <v>137</v>
      </c>
    </row>
    <row r="49" spans="1:27">
      <c r="C49" s="2" t="s">
        <v>131</v>
      </c>
      <c r="K49" s="2" t="s">
        <v>133</v>
      </c>
      <c r="O49" s="29" t="s">
        <v>138</v>
      </c>
    </row>
    <row r="50" spans="1:27">
      <c r="A50" s="1" t="s">
        <v>37</v>
      </c>
      <c r="B50" s="15"/>
      <c r="C50" s="14">
        <v>24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1</v>
      </c>
      <c r="L50" s="15"/>
      <c r="M50" s="14">
        <v>0</v>
      </c>
      <c r="N50" s="15"/>
      <c r="O50" s="14">
        <v>143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168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168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168</v>
      </c>
    </row>
    <row r="59" spans="1:27" customFormat="1"/>
    <row r="60" spans="1:27">
      <c r="O60" s="2" t="s">
        <v>139</v>
      </c>
    </row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1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1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1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1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C69"/>
  <sheetViews>
    <sheetView topLeftCell="A4" workbookViewId="0">
      <selection activeCell="Y10" sqref="Y10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50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6</v>
      </c>
      <c r="E9" s="14">
        <v>1</v>
      </c>
      <c r="G9" s="14">
        <v>0</v>
      </c>
      <c r="I9" s="14">
        <v>0</v>
      </c>
      <c r="K9" s="14">
        <v>0</v>
      </c>
      <c r="M9" s="14">
        <v>1</v>
      </c>
      <c r="O9" s="14">
        <v>0</v>
      </c>
      <c r="Q9" s="14">
        <v>21</v>
      </c>
      <c r="S9" s="14">
        <v>1</v>
      </c>
      <c r="U9" s="14">
        <v>40</v>
      </c>
      <c r="W9" s="14">
        <v>1</v>
      </c>
      <c r="Y9" s="14">
        <v>20440</v>
      </c>
      <c r="AA9" s="20">
        <f>SUM(C9:Y9)</f>
        <v>20511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0</v>
      </c>
      <c r="D11" s="2"/>
      <c r="E11" s="14">
        <v>0</v>
      </c>
      <c r="F11" s="2"/>
      <c r="G11" s="14">
        <v>0</v>
      </c>
      <c r="H11" s="2"/>
      <c r="I11" s="14">
        <v>0</v>
      </c>
      <c r="J11" s="2"/>
      <c r="K11" s="14">
        <v>0</v>
      </c>
      <c r="L11" s="2"/>
      <c r="M11" s="14">
        <v>0</v>
      </c>
      <c r="N11" s="2"/>
      <c r="O11" s="14">
        <v>0</v>
      </c>
      <c r="P11" s="2"/>
      <c r="Q11" s="14">
        <v>1</v>
      </c>
      <c r="R11" s="2"/>
      <c r="S11" s="14">
        <v>0</v>
      </c>
      <c r="T11" s="2"/>
      <c r="U11" s="14">
        <v>0</v>
      </c>
      <c r="V11" s="2"/>
      <c r="W11" s="14">
        <v>0</v>
      </c>
      <c r="X11" s="2"/>
      <c r="Y11" s="14">
        <v>0</v>
      </c>
      <c r="AA11" s="20">
        <f>SUM(C11:Y11)</f>
        <v>1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20510</v>
      </c>
    </row>
    <row r="14" spans="1:29" ht="12.75" customHeight="1"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20510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0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0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C69"/>
  <sheetViews>
    <sheetView topLeftCell="A4" workbookViewId="0">
      <selection activeCell="Y10" sqref="Y10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74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10</v>
      </c>
      <c r="E9" s="14">
        <v>0</v>
      </c>
      <c r="G9" s="14">
        <v>3</v>
      </c>
      <c r="I9" s="14">
        <v>0</v>
      </c>
      <c r="K9" s="14">
        <v>0</v>
      </c>
      <c r="M9" s="14">
        <v>31</v>
      </c>
      <c r="O9" s="14">
        <v>1</v>
      </c>
      <c r="Q9" s="14">
        <v>2</v>
      </c>
      <c r="S9" s="14">
        <v>0</v>
      </c>
      <c r="U9" s="14">
        <v>9</v>
      </c>
      <c r="W9" s="14">
        <v>0</v>
      </c>
      <c r="Y9" s="14">
        <v>22</v>
      </c>
      <c r="AA9" s="20">
        <f>SUM(C9:Y9)</f>
        <v>78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0</v>
      </c>
      <c r="D11" s="2"/>
      <c r="E11" s="14">
        <v>0</v>
      </c>
      <c r="F11" s="2"/>
      <c r="G11" s="14">
        <v>61</v>
      </c>
      <c r="H11" s="2"/>
      <c r="I11" s="14">
        <v>4</v>
      </c>
      <c r="J11" s="2"/>
      <c r="K11" s="14">
        <v>7</v>
      </c>
      <c r="L11" s="2"/>
      <c r="M11" s="14">
        <v>0</v>
      </c>
      <c r="N11" s="2"/>
      <c r="O11" s="14">
        <v>0</v>
      </c>
      <c r="P11" s="2"/>
      <c r="Q11" s="14">
        <v>4</v>
      </c>
      <c r="R11" s="2"/>
      <c r="S11" s="14">
        <v>192</v>
      </c>
      <c r="T11" s="2"/>
      <c r="U11" s="14">
        <v>0</v>
      </c>
      <c r="V11" s="2"/>
      <c r="W11" s="14">
        <v>45</v>
      </c>
      <c r="X11" s="2"/>
      <c r="Y11" s="14">
        <v>0</v>
      </c>
      <c r="AA11" s="20">
        <f>SUM(C11:Y11)</f>
        <v>313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-235</v>
      </c>
    </row>
    <row r="14" spans="1:29" ht="12.75" customHeight="1">
      <c r="A14" s="1" t="s">
        <v>87</v>
      </c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-235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0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0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3:AC3"/>
    <mergeCell ref="A2:AC2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69"/>
  <sheetViews>
    <sheetView topLeftCell="A3" workbookViewId="0">
      <selection activeCell="K11" sqref="K11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66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8" spans="1:29">
      <c r="A8" s="3"/>
    </row>
    <row r="9" spans="1:29" ht="15">
      <c r="A9" s="13" t="s">
        <v>94</v>
      </c>
      <c r="C9" s="14">
        <v>0</v>
      </c>
      <c r="E9" s="14">
        <v>0</v>
      </c>
      <c r="G9" s="14">
        <v>0</v>
      </c>
      <c r="I9" s="14">
        <v>0</v>
      </c>
      <c r="K9" s="14">
        <v>0</v>
      </c>
      <c r="M9" s="14">
        <v>0</v>
      </c>
      <c r="O9" s="14">
        <v>0</v>
      </c>
      <c r="Q9" s="14">
        <v>0</v>
      </c>
      <c r="S9" s="14">
        <v>0</v>
      </c>
      <c r="U9" s="14">
        <v>0</v>
      </c>
      <c r="W9" s="14">
        <v>0</v>
      </c>
      <c r="Y9" s="14">
        <v>0</v>
      </c>
      <c r="AA9" s="20">
        <f>SUM(C9:Y9)</f>
        <v>0</v>
      </c>
    </row>
    <row r="10" spans="1:29" ht="12.75" customHeight="1">
      <c r="A10" s="3"/>
      <c r="B10" s="13"/>
      <c r="K10" s="15"/>
    </row>
    <row r="11" spans="1:29" s="15" customFormat="1" ht="12.75" customHeight="1">
      <c r="A11" s="16" t="s">
        <v>95</v>
      </c>
      <c r="C11" s="14">
        <v>0</v>
      </c>
      <c r="D11" s="2"/>
      <c r="E11" s="14">
        <v>0</v>
      </c>
      <c r="F11" s="2"/>
      <c r="G11" s="14">
        <v>0</v>
      </c>
      <c r="H11" s="2"/>
      <c r="I11" s="14">
        <v>0</v>
      </c>
      <c r="J11" s="2"/>
      <c r="K11" s="14">
        <v>108</v>
      </c>
      <c r="L11" s="2"/>
      <c r="M11" s="14">
        <v>0</v>
      </c>
      <c r="N11" s="2"/>
      <c r="O11" s="14">
        <v>0</v>
      </c>
      <c r="P11" s="2"/>
      <c r="Q11" s="14">
        <v>0</v>
      </c>
      <c r="R11" s="2"/>
      <c r="S11" s="14">
        <v>0</v>
      </c>
      <c r="T11" s="2"/>
      <c r="U11" s="14">
        <v>0</v>
      </c>
      <c r="V11" s="2"/>
      <c r="W11" s="14">
        <v>0</v>
      </c>
      <c r="X11" s="2"/>
      <c r="Y11" s="14">
        <v>0</v>
      </c>
      <c r="AA11" s="20">
        <f>SUM(C11:Y11)</f>
        <v>108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-108</v>
      </c>
    </row>
    <row r="14" spans="1:29" ht="12.75" customHeight="1"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-108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0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0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C69"/>
  <sheetViews>
    <sheetView topLeftCell="A34" workbookViewId="0">
      <selection activeCell="Y51" sqref="Y51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7.4257812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1" customHeight="1">
      <c r="D1" s="3"/>
      <c r="F1" s="3"/>
      <c r="N1" s="5" t="s">
        <v>84</v>
      </c>
    </row>
    <row r="2" spans="1:29" ht="14.25" customHeight="1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2" customHeight="1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73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8" spans="1:29">
      <c r="A8" s="31" t="s">
        <v>100</v>
      </c>
    </row>
    <row r="9" spans="1:29" ht="15">
      <c r="A9" s="13" t="s">
        <v>15</v>
      </c>
      <c r="C9" s="14">
        <v>40</v>
      </c>
      <c r="E9" s="14">
        <v>14</v>
      </c>
      <c r="G9" s="14">
        <v>35</v>
      </c>
      <c r="I9" s="14">
        <v>87</v>
      </c>
      <c r="K9" s="14">
        <v>116</v>
      </c>
      <c r="M9" s="14">
        <v>58</v>
      </c>
      <c r="O9" s="14">
        <v>78</v>
      </c>
      <c r="Q9" s="14">
        <v>86</v>
      </c>
      <c r="S9" s="14">
        <v>121</v>
      </c>
      <c r="U9" s="14">
        <v>142</v>
      </c>
      <c r="W9" s="14">
        <v>125</v>
      </c>
      <c r="Y9" s="14">
        <v>43</v>
      </c>
      <c r="AA9" s="19">
        <f>SUM(C9:Y9)</f>
        <v>945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0</v>
      </c>
      <c r="D11" s="2"/>
      <c r="E11" s="14">
        <v>0</v>
      </c>
      <c r="F11" s="2"/>
      <c r="G11" s="14">
        <v>0</v>
      </c>
      <c r="H11" s="2"/>
      <c r="I11" s="14">
        <v>0</v>
      </c>
      <c r="J11" s="2"/>
      <c r="K11" s="14">
        <v>0</v>
      </c>
      <c r="L11" s="2"/>
      <c r="M11" s="14">
        <v>0</v>
      </c>
      <c r="N11" s="2"/>
      <c r="O11" s="14">
        <v>0</v>
      </c>
      <c r="P11" s="2"/>
      <c r="Q11" s="14">
        <v>0</v>
      </c>
      <c r="R11" s="2"/>
      <c r="S11" s="14">
        <v>0</v>
      </c>
      <c r="T11" s="2"/>
      <c r="U11" s="14">
        <v>0</v>
      </c>
      <c r="V11" s="2"/>
      <c r="W11" s="14">
        <v>0</v>
      </c>
      <c r="X11" s="2"/>
      <c r="Y11" s="14">
        <v>0</v>
      </c>
      <c r="AA11" s="19">
        <f>SUM(C11:Y11)</f>
        <v>0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945</v>
      </c>
    </row>
    <row r="14" spans="1:29" ht="12.75" customHeight="1"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945</v>
      </c>
    </row>
    <row r="18" spans="1:27">
      <c r="A18" s="31" t="s">
        <v>101</v>
      </c>
    </row>
    <row r="19" spans="1:27">
      <c r="A19" s="1" t="s">
        <v>102</v>
      </c>
      <c r="B19" s="15"/>
      <c r="C19" s="14">
        <f>C28</f>
        <v>118</v>
      </c>
      <c r="D19" s="15"/>
      <c r="E19" s="14">
        <f>E28</f>
        <v>19</v>
      </c>
      <c r="F19" s="15"/>
      <c r="G19" s="14">
        <f>G28</f>
        <v>168</v>
      </c>
      <c r="H19" s="15"/>
      <c r="I19" s="14">
        <f>I28</f>
        <v>100</v>
      </c>
      <c r="J19" s="15"/>
      <c r="K19" s="14">
        <f>K28</f>
        <v>104</v>
      </c>
      <c r="L19" s="15"/>
      <c r="M19" s="14">
        <f>M28</f>
        <v>330</v>
      </c>
      <c r="N19" s="15"/>
      <c r="O19" s="14">
        <v>423</v>
      </c>
      <c r="P19" s="15"/>
      <c r="Q19" s="14">
        <f>Q28</f>
        <v>95</v>
      </c>
      <c r="R19" s="14" t="s">
        <v>48</v>
      </c>
      <c r="S19" s="14">
        <f t="shared" ref="S19" si="0">S28</f>
        <v>56</v>
      </c>
      <c r="T19" s="15"/>
      <c r="U19" s="14">
        <v>393</v>
      </c>
      <c r="V19" s="15"/>
      <c r="W19" s="14">
        <v>95</v>
      </c>
      <c r="X19" s="15"/>
      <c r="Y19" s="14">
        <v>285</v>
      </c>
      <c r="Z19" s="15"/>
      <c r="AA19" s="19">
        <f>SUM(C19:Z19)</f>
        <v>2186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103</v>
      </c>
      <c r="B21" s="15"/>
      <c r="C21" s="14">
        <v>0</v>
      </c>
      <c r="D21" s="15"/>
      <c r="E21" s="14">
        <v>0</v>
      </c>
      <c r="F21" s="15"/>
      <c r="G21" s="14">
        <v>30</v>
      </c>
      <c r="H21" s="15"/>
      <c r="I21" s="14">
        <v>0</v>
      </c>
      <c r="J21" s="15"/>
      <c r="K21" s="14">
        <v>6</v>
      </c>
      <c r="L21" s="15"/>
      <c r="M21" s="14">
        <v>2</v>
      </c>
      <c r="N21" s="15"/>
      <c r="O21" s="14">
        <v>1</v>
      </c>
      <c r="P21" s="15"/>
      <c r="Q21" s="14">
        <v>0</v>
      </c>
      <c r="R21" s="15"/>
      <c r="S21" s="14">
        <v>0</v>
      </c>
      <c r="T21" s="15"/>
      <c r="U21" s="14">
        <v>1</v>
      </c>
      <c r="V21" s="15"/>
      <c r="W21" s="14">
        <v>19</v>
      </c>
      <c r="X21" s="15"/>
      <c r="Y21" s="14">
        <v>0</v>
      </c>
      <c r="Z21" s="15"/>
      <c r="AA21" s="19">
        <f>SUM(C21:Z21)</f>
        <v>59</v>
      </c>
    </row>
    <row r="22" spans="1:27">
      <c r="A22" s="27"/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A23" s="1" t="s">
        <v>122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3" t="s">
        <v>17</v>
      </c>
      <c r="V23" s="24"/>
      <c r="W23" s="15"/>
      <c r="X23" s="15"/>
      <c r="Y23" s="15"/>
      <c r="Z23" s="15"/>
      <c r="AA23" s="19">
        <f>AA19-AA21</f>
        <v>2127</v>
      </c>
    </row>
    <row r="24" spans="1:27">
      <c r="A24" s="2" t="s">
        <v>105</v>
      </c>
      <c r="H24" s="15"/>
      <c r="L24" s="15"/>
      <c r="N24" s="15"/>
      <c r="U24" s="3"/>
      <c r="V24" s="3"/>
    </row>
    <row r="25" spans="1:27">
      <c r="A25" s="2" t="s">
        <v>106</v>
      </c>
      <c r="E25" s="2">
        <v>3</v>
      </c>
      <c r="U25" s="30" t="s">
        <v>18</v>
      </c>
      <c r="V25" s="3"/>
      <c r="AA25" s="19">
        <v>0</v>
      </c>
    </row>
    <row r="26" spans="1:27">
      <c r="A26" s="1" t="s">
        <v>123</v>
      </c>
      <c r="E26" s="2">
        <v>2</v>
      </c>
      <c r="K26" s="2">
        <v>1</v>
      </c>
      <c r="M26" s="2">
        <v>1</v>
      </c>
      <c r="U26" s="3"/>
      <c r="V26" s="3"/>
      <c r="AA26"/>
    </row>
    <row r="27" spans="1:27">
      <c r="A27" s="1" t="s">
        <v>124</v>
      </c>
      <c r="C27" s="2">
        <v>118</v>
      </c>
      <c r="E27" s="2">
        <v>14</v>
      </c>
      <c r="G27" s="2">
        <v>168</v>
      </c>
      <c r="I27" s="2">
        <v>100</v>
      </c>
      <c r="K27" s="2">
        <v>103</v>
      </c>
      <c r="M27" s="2">
        <v>329</v>
      </c>
      <c r="O27" s="2">
        <v>423</v>
      </c>
      <c r="Q27" s="2">
        <v>95</v>
      </c>
      <c r="S27" s="2">
        <v>56</v>
      </c>
      <c r="U27" s="3" t="s">
        <v>19</v>
      </c>
      <c r="V27" s="3"/>
      <c r="AA27" s="19">
        <f>SUM(AA23:AA25)</f>
        <v>2127</v>
      </c>
    </row>
    <row r="28" spans="1:27">
      <c r="B28" s="2" t="s">
        <v>108</v>
      </c>
      <c r="C28" s="2">
        <f>SUM(C23:C27)</f>
        <v>118</v>
      </c>
      <c r="E28" s="2">
        <f>SUM(E23:E27)</f>
        <v>19</v>
      </c>
      <c r="G28" s="2">
        <f>SUM(G23:G27)</f>
        <v>168</v>
      </c>
      <c r="I28" s="2">
        <f>SUM(I23:I27)</f>
        <v>100</v>
      </c>
      <c r="K28" s="2">
        <f>SUM(K23:K27)</f>
        <v>104</v>
      </c>
      <c r="M28" s="2">
        <f>SUM(M23:M27)</f>
        <v>330</v>
      </c>
      <c r="O28" s="2">
        <f>SUM(O23:O27)</f>
        <v>423</v>
      </c>
      <c r="Q28" s="2">
        <f>SUM(Q23:Q27)</f>
        <v>95</v>
      </c>
      <c r="R28" s="2" t="s">
        <v>48</v>
      </c>
      <c r="S28" s="2">
        <f t="shared" ref="S28" si="1">SUM(S23:S27)</f>
        <v>56</v>
      </c>
      <c r="AA28"/>
    </row>
    <row r="29" spans="1:27">
      <c r="A29" s="1" t="s">
        <v>24</v>
      </c>
      <c r="B29" s="15"/>
      <c r="C29" s="14"/>
      <c r="D29" s="15"/>
      <c r="E29" s="14"/>
      <c r="F29" s="15"/>
      <c r="G29" s="14"/>
      <c r="H29" s="15"/>
      <c r="I29" s="14"/>
      <c r="J29" s="15"/>
      <c r="K29" s="14"/>
      <c r="L29" s="15"/>
      <c r="M29" s="14"/>
      <c r="N29" s="15"/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/>
      <c r="D31" s="15"/>
      <c r="E31" s="14"/>
      <c r="F31" s="15"/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>
        <v>4</v>
      </c>
      <c r="R31" s="15"/>
      <c r="S31" s="14"/>
      <c r="T31" s="15"/>
      <c r="U31" s="14"/>
      <c r="V31" s="15"/>
      <c r="W31" s="14"/>
      <c r="X31" s="15"/>
      <c r="Y31" s="14"/>
      <c r="Z31" s="15"/>
      <c r="AA31" s="19">
        <f>SUM(C31:Z31)</f>
        <v>4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-4</v>
      </c>
    </row>
    <row r="34" spans="1:27">
      <c r="A34" s="2"/>
      <c r="H34" s="15"/>
      <c r="L34" s="15"/>
      <c r="N34" s="15"/>
      <c r="U34" s="3"/>
    </row>
    <row r="35" spans="1:27">
      <c r="A35" s="2"/>
      <c r="B35" s="1" t="s">
        <v>107</v>
      </c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-4</v>
      </c>
    </row>
    <row r="38" spans="1:27">
      <c r="A38" s="31" t="s">
        <v>104</v>
      </c>
      <c r="AA38"/>
    </row>
    <row r="39" spans="1:27">
      <c r="A39" s="1" t="s">
        <v>102</v>
      </c>
      <c r="B39" s="15"/>
      <c r="C39" s="14">
        <v>0</v>
      </c>
      <c r="D39" s="15"/>
      <c r="E39" s="14">
        <v>24</v>
      </c>
      <c r="F39" s="15"/>
      <c r="G39" s="14">
        <v>40</v>
      </c>
      <c r="H39" s="15"/>
      <c r="I39" s="14">
        <v>216</v>
      </c>
      <c r="J39" s="15"/>
      <c r="K39" s="14">
        <v>104</v>
      </c>
      <c r="L39" s="15"/>
      <c r="M39" s="14">
        <v>105</v>
      </c>
      <c r="N39" s="15"/>
      <c r="O39" s="14">
        <v>110</v>
      </c>
      <c r="P39" s="15"/>
      <c r="Q39" s="14">
        <v>89</v>
      </c>
      <c r="R39" s="15"/>
      <c r="S39" s="14">
        <v>133</v>
      </c>
      <c r="T39" s="15"/>
      <c r="U39" s="14">
        <v>171</v>
      </c>
      <c r="V39" s="15"/>
      <c r="W39" s="14">
        <v>119</v>
      </c>
      <c r="X39" s="15"/>
      <c r="Y39" s="14">
        <v>55</v>
      </c>
      <c r="Z39" s="15"/>
      <c r="AA39" s="19">
        <f>SUM(C39:Z39)</f>
        <v>1166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103</v>
      </c>
      <c r="B41" s="15"/>
      <c r="C41" s="14">
        <v>1</v>
      </c>
      <c r="D41" s="15"/>
      <c r="E41" s="14">
        <v>3</v>
      </c>
      <c r="F41" s="15"/>
      <c r="G41" s="14">
        <v>340</v>
      </c>
      <c r="H41" s="15"/>
      <c r="I41" s="14">
        <v>0</v>
      </c>
      <c r="J41" s="15"/>
      <c r="K41" s="14">
        <v>3</v>
      </c>
      <c r="L41" s="15"/>
      <c r="M41" s="14">
        <v>2</v>
      </c>
      <c r="N41" s="15"/>
      <c r="O41" s="14">
        <v>1</v>
      </c>
      <c r="P41" s="15"/>
      <c r="Q41" s="14">
        <v>1</v>
      </c>
      <c r="R41" s="15"/>
      <c r="S41" s="14">
        <v>0</v>
      </c>
      <c r="T41" s="15"/>
      <c r="U41" s="14">
        <v>4</v>
      </c>
      <c r="V41" s="15"/>
      <c r="W41" s="14">
        <v>0</v>
      </c>
      <c r="X41" s="15"/>
      <c r="Y41" s="14">
        <v>3</v>
      </c>
      <c r="Z41" s="15"/>
      <c r="AA41" s="19">
        <f>SUM(C41:Z41)</f>
        <v>358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3" t="s">
        <v>114</v>
      </c>
      <c r="V43" s="15"/>
      <c r="W43" s="15"/>
      <c r="X43" s="15"/>
      <c r="Y43" s="15"/>
      <c r="Z43" s="15"/>
      <c r="AA43" s="19">
        <f>AA39-AA41</f>
        <v>808</v>
      </c>
    </row>
    <row r="44" spans="1:27">
      <c r="H44" s="15"/>
      <c r="L44" s="15"/>
      <c r="N44" s="15"/>
      <c r="U44" s="3"/>
    </row>
    <row r="45" spans="1:27">
      <c r="A45" s="2" t="s">
        <v>134</v>
      </c>
      <c r="E45" s="2">
        <v>5</v>
      </c>
      <c r="G45" s="2">
        <v>1782</v>
      </c>
      <c r="I45" s="2">
        <v>2557</v>
      </c>
      <c r="K45" s="2">
        <v>1273</v>
      </c>
      <c r="O45" s="2">
        <v>863</v>
      </c>
      <c r="Q45" s="2">
        <v>6168</v>
      </c>
      <c r="S45" s="2">
        <v>6715</v>
      </c>
      <c r="U45" s="30" t="s">
        <v>112</v>
      </c>
      <c r="AA45" s="19">
        <v>0</v>
      </c>
    </row>
    <row r="46" spans="1:27">
      <c r="A46" s="2"/>
      <c r="Q46" s="2" t="s">
        <v>140</v>
      </c>
      <c r="S46" s="2">
        <v>669</v>
      </c>
      <c r="U46" s="3" t="s">
        <v>141</v>
      </c>
      <c r="W46" s="2">
        <v>5191</v>
      </c>
      <c r="Y46" s="2">
        <v>423</v>
      </c>
      <c r="AA46"/>
    </row>
    <row r="47" spans="1:27">
      <c r="U47" s="3" t="s">
        <v>113</v>
      </c>
      <c r="AA47" s="19">
        <f>SUM(AA43:AA45)</f>
        <v>808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2</v>
      </c>
      <c r="X50" s="15"/>
      <c r="Y50" s="14">
        <v>1</v>
      </c>
      <c r="Z50" s="15"/>
      <c r="AA50" s="19">
        <f>SUM(C50:Z50)</f>
        <v>3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3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3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69"/>
  <sheetViews>
    <sheetView workbookViewId="0">
      <selection activeCell="Y10" sqref="Y10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59</v>
      </c>
      <c r="Q4" s="25"/>
      <c r="R4" s="25"/>
      <c r="S4" s="25"/>
      <c r="T4" s="25"/>
      <c r="U4" s="25"/>
      <c r="Z4" s="8" t="s">
        <v>0</v>
      </c>
      <c r="AA4" s="23" t="s">
        <v>128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0</v>
      </c>
      <c r="E9" s="14">
        <v>0</v>
      </c>
      <c r="G9" s="14">
        <v>0</v>
      </c>
      <c r="I9" s="14">
        <v>0</v>
      </c>
      <c r="K9" s="14">
        <v>0</v>
      </c>
      <c r="M9" s="14">
        <v>0</v>
      </c>
      <c r="O9" s="14">
        <v>0</v>
      </c>
      <c r="Q9" s="14">
        <v>0</v>
      </c>
      <c r="S9" s="14">
        <v>0</v>
      </c>
      <c r="U9" s="14">
        <v>0</v>
      </c>
      <c r="W9" s="14">
        <v>0</v>
      </c>
      <c r="Y9" s="14">
        <v>1</v>
      </c>
      <c r="AA9" s="20">
        <f>SUM(C9:Y9)</f>
        <v>1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0</v>
      </c>
      <c r="D11" s="2"/>
      <c r="E11" s="14">
        <v>0</v>
      </c>
      <c r="F11" s="2"/>
      <c r="G11" s="14">
        <v>0</v>
      </c>
      <c r="H11" s="2"/>
      <c r="I11" s="14">
        <v>0</v>
      </c>
      <c r="J11" s="2"/>
      <c r="K11" s="14">
        <v>0</v>
      </c>
      <c r="L11" s="2"/>
      <c r="M11" s="14">
        <v>0</v>
      </c>
      <c r="N11" s="2"/>
      <c r="O11" s="14">
        <v>0</v>
      </c>
      <c r="P11" s="2"/>
      <c r="Q11" s="14">
        <v>0</v>
      </c>
      <c r="R11" s="2"/>
      <c r="S11" s="14">
        <v>0</v>
      </c>
      <c r="T11" s="2"/>
      <c r="U11" s="14">
        <v>0</v>
      </c>
      <c r="V11" s="2"/>
      <c r="W11" s="14">
        <v>0</v>
      </c>
      <c r="X11" s="2"/>
      <c r="Y11" s="14">
        <v>0</v>
      </c>
      <c r="AA11" s="20">
        <f>SUM(C11:Y11)</f>
        <v>0</v>
      </c>
    </row>
    <row r="12" spans="1:29" ht="12.75" customHeight="1">
      <c r="B12" s="13"/>
    </row>
    <row r="13" spans="1:29" ht="12.75" customHeight="1">
      <c r="A13" s="3" t="s">
        <v>43</v>
      </c>
      <c r="Q13" s="8"/>
      <c r="T13" s="17"/>
      <c r="U13" s="3" t="s">
        <v>17</v>
      </c>
      <c r="AA13" s="19">
        <f>SUM(AA9-AA11)</f>
        <v>1</v>
      </c>
    </row>
    <row r="14" spans="1:29" ht="12.75" customHeight="1"/>
    <row r="15" spans="1:29" ht="12.75" customHeight="1">
      <c r="P15" s="18"/>
      <c r="Q15"/>
      <c r="R15"/>
      <c r="S15" s="21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AA16" s="3"/>
    </row>
    <row r="17" spans="1:27" ht="12.75" customHeight="1">
      <c r="S17" s="8"/>
      <c r="U17" s="3" t="s">
        <v>19</v>
      </c>
      <c r="AA17" s="19">
        <f>SUM(AA13+AA15)</f>
        <v>1</v>
      </c>
    </row>
    <row r="18" spans="1:27" ht="18">
      <c r="A18" s="8" t="s">
        <v>20</v>
      </c>
    </row>
    <row r="19" spans="1:27">
      <c r="A19" s="1" t="s">
        <v>21</v>
      </c>
      <c r="B19" s="15"/>
      <c r="C19" s="14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>
        <v>0</v>
      </c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276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276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A44" s="2"/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0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0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C90"/>
  <sheetViews>
    <sheetView tabSelected="1" topLeftCell="C1" workbookViewId="0">
      <selection activeCell="Z51" sqref="Z51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570312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7.42578125" style="2" customWidth="1"/>
    <col min="20" max="20" width="2.7109375" style="2" customWidth="1"/>
    <col min="21" max="21" width="8.570312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8.5703125" style="2" bestFit="1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109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f>SUM(Adelson!C9+Africana!C9+Asia!C9+Engineering!C9+'Fine Arts'!C9+Geneva!C9+Hotel!C9+ILR!C9+Law!C9+Management!C9+'Mann&amp;Ent.'!C9+Math!C9+Music!C9+Olin!C9+'Phys. Sci.'!C9+Uris!C9+Vet.!C9+RMC!C9+RMC!C19)</f>
        <v>16722</v>
      </c>
      <c r="E9" s="14">
        <f>SUM(Adelson!E9+Africana!E9+Asia!E9+Engineering!E9+'Fine Arts'!E9+Geneva!E9+Hotel!E9+ILR!E9+Law!E9+Management!E9+'Mann&amp;Ent.'!E9+Math!E9+Music!E9+Olin!E9+'Phys. Sci.'!E9+Uris!E9+Vet.!E9+RMC!E9+RMC!E19)</f>
        <v>11749</v>
      </c>
      <c r="G9" s="14">
        <f>SUM(Adelson!G9+Africana!G9+Asia!G9+Engineering!G9+'Fine Arts'!G9+Geneva!G9+Hotel!G9+ILR!G9+Law!G9+Management!G9+'Mann&amp;Ent.'!G9+Math!G9+Music!G9+Olin!G9+'Phys. Sci.'!G9+Uris!G9+Vet.!G9+RMC!G9+RMC!G19)</f>
        <v>11246</v>
      </c>
      <c r="I9" s="14">
        <f>SUM(Adelson!I9+Africana!I9+Asia!I9+Engineering!I9+'Fine Arts'!I9+Geneva!I9+Hotel!I9+ILR!I9+Law!I9+Management!I9+'Mann&amp;Ent.'!I9+Math!I9+Music!I9+Olin!I9+'Phys. Sci.'!I9+Uris!I9+Vet.!I9+RMC!I9+RMC!I19)</f>
        <v>3127</v>
      </c>
      <c r="K9" s="14">
        <f>SUM(Adelson!K9+Africana!K9+Asia!K9+Engineering!K9+'Fine Arts'!K9+Geneva!K9+Hotel!K9+ILR!K9+Law!K9+Management!K9+'Mann&amp;Ent.'!K9+Math!K9+Music!K9+Olin!K9+'Phys. Sci.'!K9+Uris!K9+Vet.!K9+RMC!K9+RMC!K19)</f>
        <v>1545</v>
      </c>
      <c r="M9" s="14">
        <f>SUM(Adelson!M9+Africana!M9+Asia!M9+Engineering!M9+'Fine Arts'!M9+Geneva!M9+Hotel!M9+ILR!M9+Law!M9+Management!M9+'Mann&amp;Ent.'!M9+Math!M9+Music!M9+Olin!M9+'Phys. Sci.'!M9+Uris!M9+Vet.!M9+RMC!M9+RMC!M19)</f>
        <v>1666</v>
      </c>
      <c r="O9" s="14">
        <f>SUM(Adelson!O9+Africana!O9+Asia!O9+Engineering!O9+'Fine Arts'!O9+Geneva!O9+Hotel!O9+ILR!O9+Law!O9+Management!O9+'Mann&amp;Ent.'!O9+Math!O9+Music!O9+Olin!O9+'Phys. Sci.'!O9+Uris!O9+Vet.!O9+RMC!O9+RMC!O19)</f>
        <v>2490</v>
      </c>
      <c r="Q9" s="14">
        <f>SUM(Adelson!Q9+Africana!Q9+Asia!Q9+Engineering!Q9+'Fine Arts'!Q9+Geneva!Q9+Hotel!Q9+ILR!Q9+Law!Q9+Management!Q9+'Mann&amp;Ent.'!Q9+Math!Q9+Music!Q9+Olin!Q9+'Phys. Sci.'!Q9+Uris!Q9+Vet.!Q9+RMC!Q9+RMC!Q19)</f>
        <v>1008</v>
      </c>
      <c r="S9" s="14">
        <f>SUM(Adelson!S9+Africana!S9+Asia!S9+Engineering!S9+'Fine Arts'!S9+Geneva!S9+Hotel!S9+ILR!S9+Law!S9+Management!S9+'Mann&amp;Ent.'!S9+Math!S9+Music!S9+Olin!S9+'Phys. Sci.'!S9+Uris!S9+Vet.!S9+RMC!S9+RMC!S19)</f>
        <v>6566</v>
      </c>
      <c r="U9" s="14">
        <f>SUM(Adelson!U9+Africana!U9+Asia!U9+Engineering!U9+'Fine Arts'!U9+Geneva!U9+Hotel!U9+ILR!U9+Law!U9+Management!U9+'Mann&amp;Ent.'!U9+Math!U9+Music!U9+Olin!U9+'Phys. Sci.'!U9+Uris!U9+Vet.!U9+RMC!U9+RMC!U19)</f>
        <v>4717</v>
      </c>
      <c r="W9" s="14">
        <f>SUM(Adelson!W9+Africana!W9+Asia!W9+Engineering!W9+'Fine Arts'!W9+Geneva!W9+Hotel!W9+ILR!W9+Law!W9+Management!W9+'Mann&amp;Ent.'!W9+Math!W9+Music!W9+Olin!W9+'Phys. Sci.'!W9+Uris!W9+Vet.!W9+RMC!W9+RMC!W19)</f>
        <v>1247</v>
      </c>
      <c r="Y9" s="14">
        <f>SUM(Adelson!Y9+Africana!Y9+Asia!Y9+Engineering!Y9+'Fine Arts'!Y9+Geneva!Y9+Hotel!Y9+ILR!Y9+Law!Y9+Management!Y9+'Mann&amp;Ent.'!Y9+Math!Y9+Music!Y9+Olin!Y9+'Phys. Sci.'!Y9+Uris!Y9+Vet.!Y9+RMC!Y9+RMC!Y19)</f>
        <v>73808</v>
      </c>
      <c r="AA9" s="20">
        <f>SUM(C9:Y9)</f>
        <v>135891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f>SUM(Adelson!C11+Africana!C11+Asia!C11+Engineering!C11+'Fine Arts'!C11+Geneva!C11+Hotel!C11+ILR!C11+Law!C11+Management!C11+'Mann&amp;Ent.'!C11+Math!C11+Music!C11+Olin!C11+'Phys. Sci.'!C11+Uris!C11+Vet.!C11+RMC!C11+RMC!C21)</f>
        <v>157</v>
      </c>
      <c r="D11" s="2"/>
      <c r="E11" s="14">
        <f>SUM(Adelson!E11+Africana!E11+Asia!E11+Engineering!E11+'Fine Arts'!E11+Geneva!E11+Hotel!E11+ILR!E11+Law!E11+Management!E11+'Mann&amp;Ent.'!E11+Math!E11+Music!E11+Olin!E11+'Phys. Sci.'!E11+Uris!E11+Vet.!E11+RMC!E11+RMC!E21)</f>
        <v>300</v>
      </c>
      <c r="F11" s="2"/>
      <c r="G11" s="14">
        <f>SUM(Adelson!G11+Africana!G11+Asia!G11+Engineering!G11+'Fine Arts'!G11+Geneva!G11+Hotel!G11+ILR!G11+Law!G11+Management!G11+'Mann&amp;Ent.'!G11+Math!G11+Music!G11+Olin!G11+'Phys. Sci.'!G11+Uris!G11+Vet.!G11+RMC!G11+RMC!G21)</f>
        <v>419</v>
      </c>
      <c r="H11" s="2"/>
      <c r="I11" s="14">
        <f>SUM(Adelson!I11+Africana!I11+Asia!I11+Engineering!I11+'Fine Arts'!I11+Geneva!I11+Hotel!I11+ILR!I11+Law!I11+Management!I11+'Mann&amp;Ent.'!I11+Math!I11+Music!I11+Olin!I11+'Phys. Sci.'!I11+Uris!I11+Vet.!I11+RMC!I11+RMC!I21)</f>
        <v>920</v>
      </c>
      <c r="J11" s="2"/>
      <c r="K11" s="14">
        <f>SUM(Adelson!K11+Africana!K11+Asia!K11+Engineering!K11+'Fine Arts'!K11+Geneva!K11+Hotel!K11+ILR!K11+Law!K11+Management!K11+'Mann&amp;Ent.'!K11+Math!K11+Music!K11+Olin!K11+'Phys. Sci.'!K11+Uris!K11+Vet.!K11+RMC!K11+RMC!K21)</f>
        <v>145</v>
      </c>
      <c r="L11" s="2"/>
      <c r="M11" s="14">
        <f>SUM(Adelson!M11+Africana!M11+Asia!M11+Engineering!M11+'Fine Arts'!M11+Geneva!M11+Hotel!M11+ILR!M11+Law!M11+Management!M11+'Mann&amp;Ent.'!M11+Math!M11+Music!M11+Olin!M11+'Phys. Sci.'!M11+Uris!M11+Vet.!M11+RMC!M11+RMC!M21)</f>
        <v>59</v>
      </c>
      <c r="N11" s="2"/>
      <c r="O11" s="14">
        <f>SUM(Adelson!O11+Africana!O11+Asia!O11+Engineering!O11+'Fine Arts'!O11+Geneva!O11+Hotel!O11+ILR!O11+Law!O11+Management!O11+'Mann&amp;Ent.'!O11+Math!O11+Music!O11+Olin!O11+'Phys. Sci.'!O11+Uris!O11+Vet.!O11+RMC!O11+RMC!O21)</f>
        <v>91</v>
      </c>
      <c r="P11" s="2"/>
      <c r="Q11" s="14">
        <f>SUM(Adelson!Q11+Africana!Q11+Asia!Q11+Engineering!Q11+'Fine Arts'!Q11+Geneva!Q11+Hotel!Q11+ILR!Q11+Law!Q11+Management!Q11+'Mann&amp;Ent.'!Q11+Math!Q11+Music!Q11+Olin!Q11+'Phys. Sci.'!Q11+Uris!Q11+Vet.!Q11+RMC!Q11+RMC!Q21)</f>
        <v>75</v>
      </c>
      <c r="R11" s="2"/>
      <c r="S11" s="14">
        <f>SUM(Adelson!S11+Africana!S11+Asia!S11+Engineering!S11+'Fine Arts'!S11+Geneva!S11+Hotel!S11+ILR!S11+Law!S11+Management!S11+'Mann&amp;Ent.'!S11+Math!S11+Music!S11+Olin!S11+'Phys. Sci.'!S11+Uris!S11+Vet.!S11+RMC!S11+RMC!S21)</f>
        <v>399</v>
      </c>
      <c r="T11" s="2"/>
      <c r="U11" s="14">
        <f>SUM(Adelson!U11+Africana!U11+Asia!U11+Engineering!U11+'Fine Arts'!U11+Geneva!U11+Hotel!U11+ILR!U11+Law!U11+Management!U11+'Mann&amp;Ent.'!U11+Math!U11+Music!U11+Olin!U11+'Phys. Sci.'!U11+Uris!U11+Vet.!U11+RMC!U11+RMC!U21)</f>
        <v>241</v>
      </c>
      <c r="V11" s="2"/>
      <c r="W11" s="14">
        <f>SUM(Adelson!W11+Africana!W11+Asia!W11+Engineering!W11+'Fine Arts'!W11+Geneva!W11+Hotel!W11+ILR!W11+Law!W11+Management!W11+'Mann&amp;Ent.'!W11+Math!W11+Music!W11+Olin!W11+'Phys. Sci.'!W11+Uris!W11+Vet.!W11+RMC!W11+RMC!W21)</f>
        <v>665</v>
      </c>
      <c r="X11" s="2"/>
      <c r="Y11" s="14">
        <f>SUM(Adelson!Y11+Africana!Y11+Asia!Y11+Engineering!Y11+'Fine Arts'!Y11+Geneva!Y11+Hotel!Y11+ILR!Y11+Law!Y11+Management!Y11+'Mann&amp;Ent.'!Y11+Math!Y11+Music!Y11+Olin!Y11+'Phys. Sci.'!Y11+Uris!Y11+Vet.!Y11+RMC!Y11+RMC!Y21)</f>
        <v>971</v>
      </c>
      <c r="AA11" s="20">
        <f>SUM(C11:Y11)</f>
        <v>4442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131449</v>
      </c>
    </row>
    <row r="14" spans="1:29" ht="12.75" customHeight="1">
      <c r="A14" s="1" t="s">
        <v>48</v>
      </c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f>SUM(Adelson!AA15+Africana!AA15+Asia!AA15+Engineering!AA15+'Fine Arts'!AA15+Geneva!AA15+Hotel!AA15+ILR!AA15+Law!AA15+Management!AA15+'Mann&amp;Ent.'!AA15+Math!AA15+Music!AA15+Olin!AA15+'Phys. Sci.'!AA15+Uris!AA15+Vet.!AA15+RMC!AA15+RMC!AA25)</f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131449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f>SUM(Adelson!C19+Africana!C19+Asia!C19+Engineering!C19+'Fine Arts'!C19+Geneva!C19+Hotel!C19+ILR!C19+Law!C19+Management!C19+'Mann&amp;Ent.'!C19+Math!C19+Music!C19+Olin!C19+'Phys. Sci.'!C19+Uris!C19+Vet.!C19+'Kheel Ctr.'!C19)</f>
        <v>1</v>
      </c>
      <c r="D19" s="15"/>
      <c r="E19" s="14">
        <f>SUM(Adelson!E19+Africana!E19+Asia!E19+Engineering!E19+'Fine Arts'!E19+Geneva!E19+Hotel!E19+ILR!E19+Law!E19+Management!E19+'Mann&amp;Ent.'!E19+Math!E19+Music!E19+Olin!E19+'Phys. Sci.'!E19+Uris!E19+Vet.!E19+'Kheel Ctr.'!E19)</f>
        <v>3</v>
      </c>
      <c r="F19" s="15"/>
      <c r="G19" s="14">
        <f>SUM(Adelson!G19+Africana!G19+Asia!G19+Engineering!G19+'Fine Arts'!G19+Geneva!G19+Hotel!G19+ILR!G19+Law!G19+Management!G19+'Mann&amp;Ent.'!G19+Math!G19+Music!G19+Olin!G19+'Phys. Sci.'!G19+Uris!G19+Vet.!G19+'Kheel Ctr.'!G19)</f>
        <v>0</v>
      </c>
      <c r="H19" s="15"/>
      <c r="I19" s="14">
        <f>SUM(Adelson!I19+Africana!I19+Asia!I19+Engineering!I19+'Fine Arts'!I19+Geneva!I19+Hotel!I19+ILR!I19+Law!I19+Management!I19+'Mann&amp;Ent.'!I19+Math!I19+Music!I19+Olin!I19+'Phys. Sci.'!I19+Uris!I19+Vet.!I19+'Kheel Ctr.'!I19)</f>
        <v>0</v>
      </c>
      <c r="J19" s="15"/>
      <c r="K19" s="14">
        <f>SUM(Adelson!K19+Africana!K19+Asia!K19+Engineering!K19+'Fine Arts'!K19+Geneva!K19+Hotel!K19+ILR!K19+Law!K19+Management!K19+'Mann&amp;Ent.'!K19+Math!K19+Music!K19+Olin!K19+'Phys. Sci.'!K19+Uris!K19+Vet.!K19+'Kheel Ctr.'!K19)</f>
        <v>0</v>
      </c>
      <c r="L19" s="15"/>
      <c r="M19" s="14">
        <f>SUM(Adelson!M19+Africana!M19+Asia!M19+Engineering!M19+'Fine Arts'!M19+Geneva!M19+Hotel!M19+ILR!M19+Law!M19+Management!M19+'Mann&amp;Ent.'!M19+Math!M19+Music!M19+Olin!M19+'Phys. Sci.'!M19+Uris!M19+Vet.!M19+'Kheel Ctr.'!M19)</f>
        <v>0</v>
      </c>
      <c r="N19" s="15"/>
      <c r="O19" s="14">
        <f>SUM(Adelson!O19+Africana!O19+Asia!O19+Engineering!O19+'Fine Arts'!O19+Geneva!O19+Hotel!O19+ILR!O19+Law!O19+Management!O19+'Mann&amp;Ent.'!O19+Math!O19+Music!O19+Olin!O19+'Phys. Sci.'!O19+Uris!O19+Vet.!O19+'Kheel Ctr.'!O19)</f>
        <v>174</v>
      </c>
      <c r="P19" s="15"/>
      <c r="Q19" s="14">
        <f>SUM(Adelson!Q19+Africana!Q19+Asia!Q19+Engineering!Q19+'Fine Arts'!Q19+Geneva!Q19+Hotel!Q19+ILR!Q19+Law!Q19+Management!Q19+'Mann&amp;Ent.'!Q19+Math!Q19+Music!Q19+Olin!Q19+'Phys. Sci.'!Q19+Uris!Q19+Vet.!Q19+'Kheel Ctr.'!Q19)</f>
        <v>0</v>
      </c>
      <c r="R19" s="15"/>
      <c r="S19" s="14">
        <f>SUM(Adelson!S19+Africana!S19+Asia!S19+Engineering!S19+'Fine Arts'!S19+Geneva!S19+Hotel!S19+ILR!S19+Law!S19+Management!S19+'Mann&amp;Ent.'!S19+Math!S19+Music!S19+Olin!S19+'Phys. Sci.'!S19+Uris!S19+Vet.!S19+'Kheel Ctr.'!S19)</f>
        <v>0</v>
      </c>
      <c r="T19" s="15"/>
      <c r="U19" s="14">
        <f>SUM(Adelson!U19+Africana!U19+Asia!U19+Engineering!U19+'Fine Arts'!U19+Geneva!U19+Hotel!U19+ILR!U19+Law!U19+Management!U19+'Mann&amp;Ent.'!U19+Math!U19+Music!U19+Olin!U19+'Phys. Sci.'!U19+Uris!U19+Vet.!U19+'Kheel Ctr.'!U19)</f>
        <v>0</v>
      </c>
      <c r="V19" s="15"/>
      <c r="W19" s="14">
        <f>SUM(Adelson!W19+Africana!W19+Asia!W19+Engineering!W19+'Fine Arts'!W19+Geneva!W19+Hotel!W19+ILR!W19+Law!W19+Management!W19+'Mann&amp;Ent.'!W19+Math!W19+Music!W19+Olin!W19+'Phys. Sci.'!W19+Uris!W19+Vet.!W19+'Kheel Ctr.'!W19)</f>
        <v>0</v>
      </c>
      <c r="X19" s="15"/>
      <c r="Y19" s="14">
        <f>SUM(Adelson!Y19+Africana!Y19+Asia!Y19+Engineering!Y19+'Fine Arts'!Y19+Geneva!Y19+Hotel!Y19+ILR!Y19+Law!Y19+Management!Y19+'Mann&amp;Ent.'!Y19+Math!Y19+Music!Y19+Olin!Y19+'Phys. Sci.'!Y19+Uris!Y19+Vet.!Y19+'Kheel Ctr.'!Y19)</f>
        <v>0</v>
      </c>
      <c r="Z19" s="15"/>
      <c r="AA19" s="19">
        <f>SUM(C19:Z19)</f>
        <v>178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>
        <f>SUM(Adelson!C21+Africana!C21+Asia!C21+Engineering!C21+'Fine Arts'!C21+Geneva!C21+Hotel!C21+ILR!C21+Law!C21+Management!C21+'Mann&amp;Ent.'!C21+Math!C21+Music!C21+Olin!C21+'Phys. Sci.'!C21+Uris!C21+Vet.!C21+'Kheel Ctr.'!C21)</f>
        <v>0</v>
      </c>
      <c r="D21" s="15"/>
      <c r="E21" s="14">
        <f>SUM(Adelson!E21+Africana!E21+Asia!E21+Engineering!E21+'Fine Arts'!E21+Geneva!E21+Hotel!E21+ILR!E21+Law!E21+Management!E21+'Mann&amp;Ent.'!E21+Math!E21+Music!E21+Olin!E21+'Phys. Sci.'!E21+Uris!E21+Vet.!E21+'Kheel Ctr.'!E21)</f>
        <v>0</v>
      </c>
      <c r="F21" s="15"/>
      <c r="G21" s="14">
        <f>SUM(Adelson!G21+Africana!G21+Asia!G21+Engineering!G21+'Fine Arts'!G21+Geneva!G21+Hotel!G21+ILR!G21+Law!G21+Management!G21+'Mann&amp;Ent.'!G21+Math!G21+Music!G21+Olin!G21+'Phys. Sci.'!G21+Uris!G21+Vet.!G21+'Kheel Ctr.'!G21)</f>
        <v>0</v>
      </c>
      <c r="H21" s="15"/>
      <c r="I21" s="14">
        <f>SUM(Adelson!I21+Africana!I21+Asia!I21+Engineering!I21+'Fine Arts'!I21+Geneva!I21+Hotel!I21+ILR!I21+Law!I21+Management!I21+'Mann&amp;Ent.'!I21+Math!I21+Music!I21+Olin!I21+'Phys. Sci.'!I21+Uris!I21+Vet.!I21+'Kheel Ctr.'!I21)</f>
        <v>0</v>
      </c>
      <c r="J21" s="15"/>
      <c r="K21" s="14">
        <f>SUM(Adelson!K21+Africana!K21+Asia!K21+Engineering!K21+'Fine Arts'!K21+Geneva!K21+Hotel!K21+ILR!K21+Law!K21+Management!K21+'Mann&amp;Ent.'!K21+Math!K21+Music!K21+Olin!K21+'Phys. Sci.'!K21+Uris!K21+Vet.!K21+'Kheel Ctr.'!K21)</f>
        <v>0</v>
      </c>
      <c r="L21" s="15"/>
      <c r="M21" s="14">
        <f>SUM(Adelson!M21+Africana!M21+Asia!M21+Engineering!M21+'Fine Arts'!M21+Geneva!M21+Hotel!M21+ILR!M21+Law!M21+Management!M21+'Mann&amp;Ent.'!M21+Math!M21+Music!M21+Olin!M21+'Phys. Sci.'!M21+Uris!M21+Vet.!M21+'Kheel Ctr.'!M21)</f>
        <v>0</v>
      </c>
      <c r="N21" s="15"/>
      <c r="O21" s="14">
        <f>SUM(Adelson!O21+Africana!O21+Asia!O21+Engineering!O21+'Fine Arts'!O21+Geneva!O21+Hotel!O21+ILR!O21+Law!O21+Management!O21+'Mann&amp;Ent.'!O21+Math!O21+Music!O21+Olin!O21+'Phys. Sci.'!O21+Uris!O21+Vet.!O21+'Kheel Ctr.'!O21)</f>
        <v>0</v>
      </c>
      <c r="P21" s="15"/>
      <c r="Q21" s="14">
        <f>SUM(Adelson!Q21+Africana!Q21+Asia!Q21+Engineering!Q21+'Fine Arts'!Q21+Geneva!Q21+Hotel!Q21+ILR!Q21+Law!Q21+Management!Q21+'Mann&amp;Ent.'!Q21+Math!Q21+Music!Q21+Olin!Q21+'Phys. Sci.'!Q21+Uris!Q21+Vet.!Q21+'Kheel Ctr.'!Q21)</f>
        <v>0</v>
      </c>
      <c r="R21" s="15"/>
      <c r="S21" s="14">
        <f>SUM(Adelson!S21+Africana!S21+Asia!S21+Engineering!S21+'Fine Arts'!S21+Geneva!S21+Hotel!S21+ILR!S21+Law!S21+Management!S21+'Mann&amp;Ent.'!S21+Math!S21+Music!S21+Olin!S21+'Phys. Sci.'!S21+Uris!S21+Vet.!S21+'Kheel Ctr.'!S21)</f>
        <v>0</v>
      </c>
      <c r="T21" s="15"/>
      <c r="U21" s="14">
        <f>SUM(Adelson!U21+Africana!U21+Asia!U21+Engineering!U21+'Fine Arts'!U21+Geneva!U21+Hotel!U21+ILR!U21+Law!U21+Management!U21+'Mann&amp;Ent.'!U21+Math!U21+Music!U21+Olin!U21+'Phys. Sci.'!U21+Uris!U21+Vet.!U21+'Kheel Ctr.'!U21)</f>
        <v>0</v>
      </c>
      <c r="V21" s="15"/>
      <c r="W21" s="14">
        <f>SUM(Adelson!W21+Africana!W21+Asia!W21+Engineering!W21+'Fine Arts'!W21+Geneva!W21+Hotel!W21+ILR!W21+Law!W21+Management!W21+'Mann&amp;Ent.'!W21+Math!W21+Music!W21+Olin!W21+'Phys. Sci.'!W21+Uris!W21+Vet.!W21+'Kheel Ctr.'!W21)</f>
        <v>0</v>
      </c>
      <c r="X21" s="15"/>
      <c r="Y21" s="14">
        <f>SUM(Adelson!Y21+Africana!Y21+Asia!Y21+Engineering!Y21+'Fine Arts'!Y21+Geneva!Y21+Hotel!Y21+ILR!Y21+Law!Y21+Management!Y21+'Mann&amp;Ent.'!Y21+Math!Y21+Music!Y21+Olin!Y21+'Phys. Sci.'!Y21+Uris!Y21+Vet.!Y21+'Kheel Ctr.'!Y21)</f>
        <v>0</v>
      </c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178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178</v>
      </c>
    </row>
    <row r="28" spans="1:27">
      <c r="AA28"/>
    </row>
    <row r="29" spans="1:27">
      <c r="A29" s="1" t="s">
        <v>24</v>
      </c>
      <c r="B29" s="15"/>
      <c r="C29" s="14">
        <f>SUM(Adelson!C29+Africana!C29+Asia!C29+Engineering!C29+'Fine Arts'!C29+Geneva!C29+Hotel!C29+ILR!C29+Law!C29+Management!C29+'Mann&amp;Ent.'!C29+Math!C29+Music!C29+Olin!C29+'Phys. Sci.'!C29+Uris!C29+Vet.!C29+'Kheel Ctr.'!C29+RMC!C29)</f>
        <v>59</v>
      </c>
      <c r="D29" s="15"/>
      <c r="E29" s="14">
        <f>SUM(Adelson!E29+Africana!E29+Asia!E29+Engineering!E29+'Fine Arts'!E29+Geneva!E29+Hotel!E29+ILR!E29+Law!E29+Management!E29+'Mann&amp;Ent.'!E29+Math!E29+Music!E29+Olin!E29+'Phys. Sci.'!E29+Uris!E29+Vet.!E29+'Kheel Ctr.'!E29+RMC!E29)</f>
        <v>0</v>
      </c>
      <c r="F29" s="15"/>
      <c r="G29" s="14">
        <f>SUM(Adelson!G29+Africana!G29+Asia!G29+Engineering!G29+'Fine Arts'!G29+Geneva!G29+Hotel!G29+ILR!G29+Law!G29+Management!G29+'Mann&amp;Ent.'!G29+Math!G29+Music!G29+Olin!G29+'Phys. Sci.'!G29+Uris!G29+Vet.!G29+'Kheel Ctr.'!G29+RMC!G29)</f>
        <v>0</v>
      </c>
      <c r="H29" s="15"/>
      <c r="I29" s="14">
        <f>SUM(Adelson!I29+Africana!I29+Asia!I29+Engineering!I29+'Fine Arts'!I29+Geneva!I29+Hotel!I29+ILR!I29+Law!I29+Management!I29+'Mann&amp;Ent.'!I29+Math!I29+Music!I29+Olin!I29+'Phys. Sci.'!I29+Uris!I29+Vet.!I29+'Kheel Ctr.'!I29+RMC!I29)</f>
        <v>0</v>
      </c>
      <c r="J29" s="15"/>
      <c r="K29" s="14">
        <f>SUM(Adelson!K29+Africana!K29+Asia!K29+Engineering!K29+'Fine Arts'!K29+Geneva!K29+Hotel!K29+ILR!K29+Law!K29+Management!K29+'Mann&amp;Ent.'!K29+Math!K29+Music!K29+Olin!K29+'Phys. Sci.'!K29+Uris!K29+Vet.!K29+'Kheel Ctr.'!K29+RMC!K29)</f>
        <v>16</v>
      </c>
      <c r="L29" s="15"/>
      <c r="M29" s="14">
        <f>SUM(Adelson!M29+Africana!M29+Asia!M29+Engineering!M29+'Fine Arts'!M29+Geneva!M29+Hotel!M29+ILR!M29+Law!M29+Management!M29+'Mann&amp;Ent.'!M29+Math!M29+Music!M29+Olin!M29+'Phys. Sci.'!M29+Uris!M29+Vet.!M29+'Kheel Ctr.'!M29+RMC!M29)</f>
        <v>0</v>
      </c>
      <c r="N29" s="15"/>
      <c r="O29" s="14">
        <f>SUM(Adelson!O29+Africana!O29+Asia!O29+Engineering!O29+'Fine Arts'!O29+Geneva!O29+Hotel!O29+ILR!O29+Law!O29+Management!O29+'Mann&amp;Ent.'!O29+Math!O29+Music!O29+Olin!O29+'Phys. Sci.'!O29+Uris!O29+Vet.!O29+'Kheel Ctr.'!O29+RMC!O29)</f>
        <v>0</v>
      </c>
      <c r="P29" s="15"/>
      <c r="Q29" s="14">
        <f>SUM(Adelson!Q29+Africana!Q29+Asia!Q29+Engineering!Q29+'Fine Arts'!Q29+Geneva!Q29+Hotel!Q29+ILR!Q29+Law!Q29+Management!Q29+'Mann&amp;Ent.'!Q29+Math!Q29+Music!Q29+Olin!Q29+'Phys. Sci.'!Q29+Uris!Q29+Vet.!Q29+'Kheel Ctr.'!Q29+RMC!Q29)</f>
        <v>0</v>
      </c>
      <c r="R29" s="15"/>
      <c r="S29" s="14">
        <f>SUM(Adelson!S29+Africana!S29+Asia!S29+Engineering!S29+'Fine Arts'!S29+Geneva!S29+Hotel!S29+ILR!S29+Law!S29+Management!S29+'Mann&amp;Ent.'!S29+Math!S29+Music!S29+Olin!S29+'Phys. Sci.'!S29+Uris!S29+Vet.!S29+'Kheel Ctr.'!S29+RMC!S29)</f>
        <v>0</v>
      </c>
      <c r="T29" s="15"/>
      <c r="U29" s="14">
        <f>SUM(Adelson!U29+Africana!U29+Asia!U29+Engineering!U29+'Fine Arts'!U29+Geneva!U29+Hotel!U29+ILR!U29+Law!U29+Management!U29+'Mann&amp;Ent.'!U29+Math!U29+Music!U29+Olin!U29+'Phys. Sci.'!U29+Uris!U29+Vet.!U29+'Kheel Ctr.'!U29+RMC!U29)</f>
        <v>0</v>
      </c>
      <c r="V29" s="15"/>
      <c r="W29" s="14">
        <f>SUM(Adelson!W29+Africana!W29+Asia!W29+Engineering!W29+'Fine Arts'!W29+Geneva!W29+Hotel!W29+ILR!W29+Law!W29+Management!W29+'Mann&amp;Ent.'!W29+Math!W29+Music!W29+Olin!W29+'Phys. Sci.'!W29+Uris!W29+Vet.!W29+'Kheel Ctr.'!W29+RMC!W29)</f>
        <v>100</v>
      </c>
      <c r="X29" s="15"/>
      <c r="Y29" s="14">
        <f>SUM(Adelson!Y29+Africana!Y29+Asia!Y29+Engineering!Y29+'Fine Arts'!Y29+Geneva!Y29+Hotel!Y29+ILR!Y29+Law!Y29+Management!Y29+'Mann&amp;Ent.'!Y29+Math!Y29+Music!Y29+Olin!Y29+'Phys. Sci.'!Y29+Uris!Y29+Vet.!Y29+'Kheel Ctr.'!Y29+RMC!Y29)</f>
        <v>120</v>
      </c>
      <c r="Z29" s="15"/>
      <c r="AA29" s="19">
        <f>SUM(C29:Z29)</f>
        <v>295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f>SUM(Adelson!C31+Africana!C31+Asia!C31+Engineering!C31+'Fine Arts'!C31+Geneva!C31+Hotel!C31+ILR!C31+Law!C31+Management!C31+'Mann&amp;Ent.'!C31+Math!C31+Music!C31+Olin!C31+'Phys. Sci.'!C31+Uris!C31+Vet.!C31+'Kheel Ctr.'!C31+RMC!C31)</f>
        <v>0</v>
      </c>
      <c r="D31" s="15"/>
      <c r="E31" s="14">
        <f>SUM(Adelson!E31+Africana!E31+Asia!E31+Engineering!E31+'Fine Arts'!E31+Geneva!E31+Hotel!E31+ILR!E31+Law!E31+Management!E31+'Mann&amp;Ent.'!E31+Math!E31+Music!E31+Olin!E31+'Phys. Sci.'!E31+Uris!E31+Vet.!E31+'Kheel Ctr.'!E31+RMC!E31)</f>
        <v>0</v>
      </c>
      <c r="F31" s="15"/>
      <c r="G31" s="14">
        <f>SUM(Adelson!G31+Africana!G31+Asia!G31+Engineering!G31+'Fine Arts'!G31+Geneva!G31+Hotel!G31+ILR!G31+Law!G31+Management!G31+'Mann&amp;Ent.'!G31+Math!G31+Music!G31+Olin!G31+'Phys. Sci.'!G31+Uris!G31+Vet.!G31+'Kheel Ctr.'!G31+RMC!G31)</f>
        <v>0</v>
      </c>
      <c r="H31" s="15"/>
      <c r="I31" s="14">
        <f>SUM(Adelson!I31+Africana!I31+Asia!I31+Engineering!I31+'Fine Arts'!I31+Geneva!I31+Hotel!I31+ILR!I31+Law!I31+Management!I31+'Mann&amp;Ent.'!I31+Math!I31+Music!I31+Olin!I31+'Phys. Sci.'!I31+Uris!I31+Vet.!I31+'Kheel Ctr.'!I31+RMC!I31)</f>
        <v>2</v>
      </c>
      <c r="J31" s="15"/>
      <c r="K31" s="14">
        <f>SUM(Adelson!K31+Africana!K31+Asia!K31+Engineering!K31+'Fine Arts'!K31+Geneva!K31+Hotel!K31+ILR!K31+Law!K31+Management!K31+'Mann&amp;Ent.'!K31+Math!K31+Music!K31+Olin!K31+'Phys. Sci.'!K31+Uris!K31+Vet.!K31+'Kheel Ctr.'!K31+RMC!K31)</f>
        <v>0</v>
      </c>
      <c r="L31" s="15"/>
      <c r="M31" s="14">
        <f>SUM(Adelson!M31+Africana!M31+Asia!M31+Engineering!M31+'Fine Arts'!M31+Geneva!M31+Hotel!M31+ILR!M31+Law!M31+Management!M31+'Mann&amp;Ent.'!M31+Math!M31+Music!M31+Olin!M31+'Phys. Sci.'!M31+Uris!M31+Vet.!M31+'Kheel Ctr.'!M31+RMC!M31)</f>
        <v>0</v>
      </c>
      <c r="N31" s="15"/>
      <c r="O31" s="14">
        <f>SUM(Adelson!O31+Africana!O31+Asia!O31+Engineering!O31+'Fine Arts'!O31+Geneva!O31+Hotel!O31+ILR!O31+Law!O31+Management!O31+'Mann&amp;Ent.'!O31+Math!O31+Music!O31+Olin!O31+'Phys. Sci.'!O31+Uris!O31+Vet.!O31+'Kheel Ctr.'!O31+RMC!O31)</f>
        <v>0</v>
      </c>
      <c r="P31" s="15"/>
      <c r="Q31" s="14">
        <f>SUM(Adelson!Q31+Africana!Q31+Asia!Q31+Engineering!Q31+'Fine Arts'!Q31+Geneva!Q31+Hotel!Q31+ILR!Q31+Law!Q31+Management!Q31+'Mann&amp;Ent.'!Q31+Math!Q31+Music!Q31+Olin!Q31+'Phys. Sci.'!Q31+Uris!Q31+Vet.!Q31+'Kheel Ctr.'!Q31+RMC!Q31)</f>
        <v>4</v>
      </c>
      <c r="R31" s="15"/>
      <c r="S31" s="14">
        <f>SUM(Adelson!S31+Africana!S31+Asia!S31+Engineering!S31+'Fine Arts'!S31+Geneva!S31+Hotel!S31+ILR!S31+Law!S31+Management!S31+'Mann&amp;Ent.'!S31+Math!S31+Music!S31+Olin!S31+'Phys. Sci.'!S31+Uris!S31+Vet.!S31+'Kheel Ctr.'!S31+RMC!S31)</f>
        <v>0</v>
      </c>
      <c r="T31" s="15"/>
      <c r="U31" s="14">
        <f>SUM(Adelson!U31+Africana!U31+Asia!U31+Engineering!U31+'Fine Arts'!U31+Geneva!U31+Hotel!U31+ILR!U31+Law!U31+Management!U31+'Mann&amp;Ent.'!U31+Math!U31+Music!U31+Olin!U31+'Phys. Sci.'!U31+Uris!U31+Vet.!U31+'Kheel Ctr.'!U31+RMC!U31)</f>
        <v>0</v>
      </c>
      <c r="V31" s="15"/>
      <c r="W31" s="14">
        <f>SUM(Adelson!W31+Africana!W31+Asia!W31+Engineering!W31+'Fine Arts'!W31+Geneva!W31+Hotel!W31+ILR!W31+Law!W31+Management!W31+'Mann&amp;Ent.'!W31+Math!W31+Music!W31+Olin!W31+'Phys. Sci.'!W31+Uris!W31+Vet.!W31+'Kheel Ctr.'!W31+RMC!W31)</f>
        <v>0</v>
      </c>
      <c r="X31" s="15"/>
      <c r="Y31" s="14">
        <f>SUM(Adelson!Y31+Africana!Y31+Asia!Y31+Engineering!Y31+'Fine Arts'!Y31+Geneva!Y31+Hotel!Y31+ILR!Y31+Law!Y31+Management!Y31+'Mann&amp;Ent.'!Y31+Math!Y31+Music!Y31+Olin!Y31+'Phys. Sci.'!Y31+Uris!Y31+Vet.!Y31+'Kheel Ctr.'!Y31+RMC!Y31)</f>
        <v>0</v>
      </c>
      <c r="Z31" s="15"/>
      <c r="AA31" s="19">
        <f>SUM(C31:Z31)</f>
        <v>6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289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f>SUM(Adelson!AA35+Africana!AA35+Asia!AA35+Engineering!AA35+'Fine Arts'!AA35+Geneva!AA35+Hotel!AA35+ILR!AA35+Law!AA35+Management!AA35+'Mann&amp;Ent.'!AA35+Math!AA35+Music!AA35+Olin!AA35+'Phys. Sci.'!AA35+Uris!AA35+Vet.!AA35+'Kheel Ctr.'!AA35)</f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289</v>
      </c>
    </row>
    <row r="38" spans="1:27">
      <c r="AA38"/>
    </row>
    <row r="39" spans="1:27">
      <c r="A39" s="1" t="s">
        <v>26</v>
      </c>
      <c r="B39" s="15"/>
      <c r="C39" s="14">
        <f>SUM(Adelson!C39+Africana!C39+Asia!C39+Engineering!C39+'Fine Arts'!C39+Geneva!C39+Hotel!C39+ILR!C39+Law!C39+Management!C39+'Mann&amp;Ent.'!C39+Math!C39+Music!C39+Olin!C39+'Phys. Sci.'!C39+Uris!C39+Vet.!C39+'Kheel Ctr.'!C39)</f>
        <v>0</v>
      </c>
      <c r="D39" s="15"/>
      <c r="E39" s="14">
        <f>SUM(Adelson!E39+Africana!E39+Asia!E39+Engineering!E39+'Fine Arts'!E39+Geneva!E39+Hotel!E39+ILR!E39+Law!E39+Management!E39+'Mann&amp;Ent.'!E39+Math!E39+Music!E39+Olin!E39+'Phys. Sci.'!E39+Uris!E39+Vet.!E39+'Kheel Ctr.'!E39)</f>
        <v>0</v>
      </c>
      <c r="F39" s="15"/>
      <c r="G39" s="14">
        <f>SUM(Adelson!G39+Africana!G39+Asia!G39+Engineering!G39+'Fine Arts'!G39+Geneva!G39+Hotel!G39+ILR!G39+Law!G39+Management!G39+'Mann&amp;Ent.'!G39+Math!G39+Music!G39+Olin!G39+'Phys. Sci.'!G39+Uris!G39+Vet.!G39+'Kheel Ctr.'!G39)</f>
        <v>0</v>
      </c>
      <c r="H39" s="15"/>
      <c r="I39" s="14">
        <f>SUM(Adelson!I39+Africana!I39+Asia!I39+Engineering!I39+'Fine Arts'!I39+Geneva!I39+Hotel!I39+ILR!I39+Law!I39+Management!I39+'Mann&amp;Ent.'!I39+Math!I39+Music!I39+Olin!I39+'Phys. Sci.'!I39+Uris!I39+Vet.!I39+'Kheel Ctr.'!I39)</f>
        <v>0</v>
      </c>
      <c r="J39" s="15"/>
      <c r="K39" s="14">
        <f>SUM(Adelson!K39+Africana!K39+Asia!K39+Engineering!K39+'Fine Arts'!K39+Geneva!K39+Hotel!K39+ILR!K39+Law!K39+Management!K39+'Mann&amp;Ent.'!K39+Math!K39+Music!K39+Olin!K39+'Phys. Sci.'!K39+Uris!K39+Vet.!K39+'Kheel Ctr.'!K39)</f>
        <v>4</v>
      </c>
      <c r="L39" s="15"/>
      <c r="M39" s="14">
        <f>SUM(Adelson!M39+Africana!M39+Asia!M39+Engineering!M39+'Fine Arts'!M39+Geneva!M39+Hotel!M39+ILR!M39+Law!M39+Management!M39+'Mann&amp;Ent.'!M39+Math!M39+Music!M39+Olin!M39+'Phys. Sci.'!M39+Uris!M39+Vet.!M39+'Kheel Ctr.'!M39)</f>
        <v>0</v>
      </c>
      <c r="N39" s="15"/>
      <c r="O39" s="14">
        <f>SUM(Adelson!O39+Africana!O39+Asia!O39+Engineering!O39+'Fine Arts'!O39+Geneva!O39+Hotel!O39+ILR!O39+Law!O39+Management!O39+'Mann&amp;Ent.'!O39+Math!O39+Music!O39+Olin!O39+'Phys. Sci.'!O39+Uris!O39+Vet.!O39+'Kheel Ctr.'!O39)</f>
        <v>0</v>
      </c>
      <c r="P39" s="15"/>
      <c r="Q39" s="14">
        <f>SUM(Adelson!Q39+Africana!Q39+Asia!Q39+Engineering!Q39+'Fine Arts'!Q39+Geneva!Q39+Hotel!Q39+ILR!Q39+Law!Q39+Management!Q39+'Mann&amp;Ent.'!Q39+Math!Q39+Music!Q39+Olin!Q39+'Phys. Sci.'!Q39+Uris!Q39+Vet.!Q39+'Kheel Ctr.'!Q39)</f>
        <v>0</v>
      </c>
      <c r="R39" s="15"/>
      <c r="S39" s="14">
        <f>SUM(Adelson!S39+Africana!S39+Asia!S39+Engineering!S39+'Fine Arts'!S39+Geneva!S39+Hotel!S39+ILR!S39+Law!S39+Management!S39+'Mann&amp;Ent.'!S39+Math!S39+Music!S39+Olin!S39+'Phys. Sci.'!S39+Uris!S39+Vet.!S39+'Kheel Ctr.'!S39)</f>
        <v>0</v>
      </c>
      <c r="T39" s="15"/>
      <c r="U39" s="14">
        <f>SUM(Adelson!U39+Africana!U39+Asia!U39+Engineering!U39+'Fine Arts'!U39+Geneva!U39+Hotel!U39+ILR!U39+Law!U39+Management!U39+'Mann&amp;Ent.'!U39+Math!U39+Music!U39+Olin!U39+'Phys. Sci.'!U39+Uris!U39+Vet.!U39+'Kheel Ctr.'!U39)</f>
        <v>0</v>
      </c>
      <c r="V39" s="15"/>
      <c r="W39" s="14">
        <f>SUM(Adelson!W39+Africana!W39+Asia!W39+Engineering!W39+'Fine Arts'!W39+Geneva!W39+Hotel!W39+ILR!W39+Law!W39+Management!W39+'Mann&amp;Ent.'!W39+Math!W39+Music!W39+Olin!W39+'Phys. Sci.'!W39+Uris!W39+Vet.!W39+'Kheel Ctr.'!W39)</f>
        <v>4</v>
      </c>
      <c r="X39" s="15"/>
      <c r="Y39" s="14">
        <f>SUM(Adelson!Y39+Africana!Y39+Asia!Y39+Engineering!Y39+'Fine Arts'!Y39+Geneva!Y39+Hotel!Y39+ILR!Y39+Law!Y39+Management!Y39+'Mann&amp;Ent.'!Y39+Math!Y39+Music!Y39+Olin!Y39+'Phys. Sci.'!Y39+Uris!Y39+Vet.!Y39+'Kheel Ctr.'!Y39)</f>
        <v>12</v>
      </c>
      <c r="Z39" s="15"/>
      <c r="AA39" s="19">
        <f>SUM(C39:Z39)</f>
        <v>20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f>SUM(Adelson!C41+Africana!C41+Asia!C41+Engineering!C41+'Fine Arts'!C41+Geneva!C41+Hotel!C41+ILR!C41+Law!C41+Management!C41+'Mann&amp;Ent.'!C41+Math!C41+Music!C41+Olin!C41+'Phys. Sci.'!C41+Uris!C41+Vet.!C41+'Kheel Ctr.'!C41)</f>
        <v>0</v>
      </c>
      <c r="D41" s="15"/>
      <c r="E41" s="14">
        <f>SUM(Adelson!E41+Africana!E41+Asia!E41+Engineering!E41+'Fine Arts'!E41+Geneva!E41+Hotel!E41+ILR!E41+Law!E41+Management!E41+'Mann&amp;Ent.'!E41+Math!E41+Music!E41+Olin!E41+'Phys. Sci.'!E41+Uris!E41+Vet.!E41+'Kheel Ctr.'!E41)</f>
        <v>0</v>
      </c>
      <c r="F41" s="15"/>
      <c r="G41" s="14">
        <f>SUM(Adelson!G41+Africana!G41+Asia!G41+Engineering!G41+'Fine Arts'!G41+Geneva!G41+Hotel!G41+ILR!G41+Law!G41+Management!G41+'Mann&amp;Ent.'!G41+Math!G41+Music!G41+Olin!G41+'Phys. Sci.'!G41+Uris!G41+Vet.!G41+'Kheel Ctr.'!G41)</f>
        <v>0</v>
      </c>
      <c r="H41" s="15"/>
      <c r="I41" s="14">
        <f>SUM(Adelson!I41+Africana!I41+Asia!I41+Engineering!I41+'Fine Arts'!I41+Geneva!I41+Hotel!I41+ILR!I41+Law!I41+Management!I41+'Mann&amp;Ent.'!I41+Math!I41+Music!I41+Olin!I41+'Phys. Sci.'!I41+Uris!I41+Vet.!I41+'Kheel Ctr.'!I41)</f>
        <v>0</v>
      </c>
      <c r="J41" s="15"/>
      <c r="K41" s="14">
        <f>SUM(Adelson!K41+Africana!K41+Asia!K41+Engineering!K41+'Fine Arts'!K41+Geneva!K41+Hotel!K41+ILR!K41+Law!K41+Management!K41+'Mann&amp;Ent.'!K41+Math!K41+Music!K41+Olin!K41+'Phys. Sci.'!K41+Uris!K41+Vet.!K41+'Kheel Ctr.'!K41)</f>
        <v>0</v>
      </c>
      <c r="L41" s="15"/>
      <c r="M41" s="14">
        <f>SUM(Adelson!M41+Africana!M41+Asia!M41+Engineering!M41+'Fine Arts'!M41+Geneva!M41+Hotel!M41+ILR!M41+Law!M41+Management!M41+'Mann&amp;Ent.'!M41+Math!M41+Music!M41+Olin!M41+'Phys. Sci.'!M41+Uris!M41+Vet.!M41+'Kheel Ctr.'!M41)</f>
        <v>0</v>
      </c>
      <c r="N41" s="15"/>
      <c r="O41" s="14">
        <f>SUM(Adelson!O41+Africana!O41+Asia!O41+Engineering!O41+'Fine Arts'!O41+Geneva!O41+Hotel!O41+ILR!O41+Law!O41+Management!O41+'Mann&amp;Ent.'!O41+Math!O41+Music!O41+Olin!O41+'Phys. Sci.'!O41+Uris!O41+Vet.!O41+'Kheel Ctr.'!O41)</f>
        <v>0</v>
      </c>
      <c r="P41" s="15"/>
      <c r="Q41" s="14">
        <f>SUM(Adelson!Q41+Africana!Q41+Asia!Q41+Engineering!Q41+'Fine Arts'!Q41+Geneva!Q41+Hotel!Q41+ILR!Q41+Law!Q41+Management!Q41+'Mann&amp;Ent.'!Q41+Math!Q41+Music!Q41+Olin!Q41+'Phys. Sci.'!Q41+Uris!Q41+Vet.!Q41+'Kheel Ctr.'!Q41)</f>
        <v>0</v>
      </c>
      <c r="R41" s="15"/>
      <c r="S41" s="14">
        <f>SUM(Adelson!S41+Africana!S41+Asia!S41+Engineering!S41+'Fine Arts'!S41+Geneva!S41+Hotel!S41+ILR!S41+Law!S41+Management!S41+'Mann&amp;Ent.'!S41+Math!S41+Music!S41+Olin!S41+'Phys. Sci.'!S41+Uris!S41+Vet.!S41+'Kheel Ctr.'!S41)</f>
        <v>0</v>
      </c>
      <c r="T41" s="15"/>
      <c r="U41" s="14">
        <f>SUM(Adelson!U41+Africana!U41+Asia!U41+Engineering!U41+'Fine Arts'!U41+Geneva!U41+Hotel!U41+ILR!U41+Law!U41+Management!U41+'Mann&amp;Ent.'!U41+Math!U41+Music!U41+Olin!U41+'Phys. Sci.'!U41+Uris!U41+Vet.!U41+'Kheel Ctr.'!U41)</f>
        <v>0</v>
      </c>
      <c r="V41" s="15"/>
      <c r="W41" s="14">
        <f>SUM(Adelson!W41+Africana!W41+Asia!W41+Engineering!W41+'Fine Arts'!W41+Geneva!W41+Hotel!W41+ILR!W41+Law!W41+Management!W41+'Mann&amp;Ent.'!W41+Math!W41+Music!W41+Olin!W41+'Phys. Sci.'!W41+Uris!W41+Vet.!W41+'Kheel Ctr.'!W41)</f>
        <v>0</v>
      </c>
      <c r="X41" s="15"/>
      <c r="Y41" s="14">
        <f>SUM(Adelson!Y41+Africana!Y41+Asia!Y41+Engineering!Y41+'Fine Arts'!Y41+Geneva!Y41+Hotel!Y41+ILR!Y41+Law!Y41+Management!Y41+'Mann&amp;Ent.'!Y41+Math!Y41+Music!Y41+Olin!Y41+'Phys. Sci.'!Y41+Uris!Y41+Vet.!Y41+'Kheel Ctr.'!Y41)</f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20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f>SUM(Adelson!AA45+Africana!AA45+Asia!AA45+Engineering!AA45+'Fine Arts'!AA45+Geneva!AA45+Hotel!AA45+ILR!AA45+Law!AA45+Management!AA45+'Mann&amp;Ent.'!AA45+Math!AA45+Music!AA45+Olin!AA45+'Phys. Sci.'!AA45+Uris!AA45+Vet.!AA45+'Kheel Ctr.'!AA45)</f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20</v>
      </c>
    </row>
    <row r="50" spans="1:27">
      <c r="A50" s="1" t="s">
        <v>37</v>
      </c>
      <c r="B50" s="15"/>
      <c r="C50" s="14">
        <f>SUM(Adelson!C50+Africana!C50+Asia!C50+Engineering!C50+'Fine Arts'!C50+Geneva!C50+Hotel!C50+ILR!C50+Law!C50+Management!C50+'Mann&amp;Ent.'!C50+Math!C50+Music!C50+Olin!C50+'Phys. Sci.'!C50+Uris!C50+Vet.!C50+'Kheel Ctr.'!C50)</f>
        <v>70</v>
      </c>
      <c r="D50" s="15"/>
      <c r="E50" s="14">
        <f>SUM(Adelson!E50+Africana!E50+Asia!E50+Engineering!E50+'Fine Arts'!E50+Geneva!E50+Hotel!E50+ILR!E50+Law!E50+Management!E50+'Mann&amp;Ent.'!E50+Math!E50+Music!E50+Olin!E50+'Phys. Sci.'!E50+Uris!E50+Vet.!E50+'Kheel Ctr.'!E50)</f>
        <v>177</v>
      </c>
      <c r="F50" s="15"/>
      <c r="G50" s="14">
        <f>SUM(Adelson!G50+Africana!G50+Asia!G50+Engineering!G50+'Fine Arts'!G50+Geneva!G50+Hotel!G50+ILR!G50+Law!G50+Management!G50+'Mann&amp;Ent.'!G50+Math!G50+Music!G50+Olin!G50+'Phys. Sci.'!G50+Uris!G50+Vet.!G50+'Kheel Ctr.'!G50)</f>
        <v>0</v>
      </c>
      <c r="H50" s="15"/>
      <c r="I50" s="14">
        <f>SUM(Adelson!I50+Africana!I50+Asia!I50+Engineering!I50+'Fine Arts'!I50+Geneva!I50+Hotel!I50+ILR!I50+Law!I50+Management!I50+'Mann&amp;Ent.'!I50+Math!I50+Music!I50+Olin!I50+'Phys. Sci.'!I50+Uris!I50+Vet.!I50+'Kheel Ctr.'!I50)</f>
        <v>0</v>
      </c>
      <c r="J50" s="15"/>
      <c r="K50" s="14">
        <v>481</v>
      </c>
      <c r="L50" s="15"/>
      <c r="M50" s="14">
        <f>SUM(Adelson!M50+Africana!M50+Asia!M50+Engineering!M50+'Fine Arts'!M50+Geneva!M50+Hotel!M50+ILR!M50+Law!M50+Management!M50+'Mann&amp;Ent.'!M50+Math!M50+Music!M50+Olin!M50+'Phys. Sci.'!M50+Uris!M50+Vet.!M50+'Kheel Ctr.'!M50)</f>
        <v>0</v>
      </c>
      <c r="N50" s="15"/>
      <c r="O50" s="14">
        <f>SUM(Adelson!O50+Africana!O50+Asia!O50+Engineering!O50+'Fine Arts'!O50+Geneva!O50+Hotel!O50+ILR!O50+Law!O50+Management!O50+'Mann&amp;Ent.'!O50+Math!O50+Music!O50+Olin!O50+'Phys. Sci.'!O50+Uris!O50+Vet.!O50+'Kheel Ctr.'!O50)</f>
        <v>178</v>
      </c>
      <c r="P50" s="15"/>
      <c r="Q50" s="14">
        <f>SUM(Adelson!Q50+Africana!Q50+Asia!Q50+Engineering!Q50+'Fine Arts'!Q50+Geneva!Q50+Hotel!Q50+ILR!Q50+Law!Q50+Management!Q50+'Mann&amp;Ent.'!Q50+Math!Q50+Music!Q50+Olin!Q50+'Phys. Sci.'!Q50+Uris!Q50+Vet.!Q50+'Kheel Ctr.'!Q50)</f>
        <v>0</v>
      </c>
      <c r="R50" s="15"/>
      <c r="S50" s="14">
        <f>SUM(Adelson!S50+Africana!S50+Asia!S50+Engineering!S50+'Fine Arts'!S50+Geneva!S50+Hotel!S50+ILR!S50+Law!S50+Management!S50+'Mann&amp;Ent.'!S50+Math!S50+Music!S50+Olin!S50+'Phys. Sci.'!S50+Uris!S50+Vet.!S50+'Kheel Ctr.'!S50)</f>
        <v>0</v>
      </c>
      <c r="T50" s="15"/>
      <c r="U50" s="14">
        <f>SUM(Adelson!U50+Africana!U50+Asia!U50+Engineering!U50+'Fine Arts'!U50+Geneva!U50+Hotel!U50+ILR!U50+Law!U50+Management!U50+'Mann&amp;Ent.'!U50+Math!U50+Music!U50+Olin!U50+'Phys. Sci.'!U50+Uris!U50+Vet.!U50+'Kheel Ctr.'!U50)</f>
        <v>0</v>
      </c>
      <c r="V50" s="15"/>
      <c r="W50" s="14">
        <f>SUM(Adelson!W50+Africana!W50+Asia!W50+Engineering!W50+'Fine Arts'!W50+Geneva!W50+Hotel!W50+ILR!W50+Law!W50+Management!W50+'Mann&amp;Ent.'!W50+Math!W50+Music!W50+Olin!W50+'Phys. Sci.'!W50+Uris!W50+Vet.!W50+'Kheel Ctr.'!W50+RMC!W50)</f>
        <v>9</v>
      </c>
      <c r="X50" s="15"/>
      <c r="Y50" s="14">
        <f>SUM(Adelson!Y50+Africana!Y50+Asia!Y50+Engineering!Y50+'Fine Arts'!Y50+Geneva!Y50+Hotel!Y50+ILR!Y50+Law!Y50+Management!Y50+'Mann&amp;Ent.'!Y50+Math!Y50+Music!Y50+Olin!Y50+'Phys. Sci.'!Y50+Uris!Y50+Vet.!Y50+'Kheel Ctr.'!Y50+RMC!Y50)</f>
        <v>1</v>
      </c>
      <c r="Z50" s="15"/>
      <c r="AA50" s="19">
        <f>SUM(C50:Z50)</f>
        <v>916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f>SUM(Adelson!C52+Africana!C52+Asia!C52+Engineering!C52+'Fine Arts'!C52+Geneva!C52+Hotel!C52+ILR!C52+Law!C52+Management!C52+'Mann&amp;Ent.'!C52+Math!C52+Music!C52+Olin!C52+'Phys. Sci.'!C52+Uris!C52+Vet.!C52+'Kheel Ctr.'!C52)</f>
        <v>3</v>
      </c>
      <c r="D52" s="15"/>
      <c r="E52" s="14">
        <f>SUM(Adelson!E52+Africana!E52+Asia!E52+Engineering!E52+'Fine Arts'!E52+Geneva!E52+Hotel!E52+ILR!E52+Law!E52+Management!E52+'Mann&amp;Ent.'!E52+Math!E52+Music!E52+Olin!E52+'Phys. Sci.'!E52+Uris!E52+Vet.!E52+'Kheel Ctr.'!E52)</f>
        <v>0</v>
      </c>
      <c r="F52" s="15"/>
      <c r="G52" s="14">
        <f>SUM(Adelson!G52+Africana!G52+Asia!G52+Engineering!G52+'Fine Arts'!G52+Geneva!G52+Hotel!G52+ILR!G52+Law!G52+Management!G52+'Mann&amp;Ent.'!G52+Math!G52+Music!G52+Olin!G52+'Phys. Sci.'!G52+Uris!G52+Vet.!G52+'Kheel Ctr.'!G52)</f>
        <v>0</v>
      </c>
      <c r="H52" s="15"/>
      <c r="I52" s="14">
        <f>SUM(Adelson!I52+Africana!I52+Asia!I52+Engineering!I52+'Fine Arts'!I52+Geneva!I52+Hotel!I52+ILR!I52+Law!I52+Management!I52+'Mann&amp;Ent.'!I52+Math!I52+Music!I52+Olin!I52+'Phys. Sci.'!I52+Uris!I52+Vet.!I52+'Kheel Ctr.'!I52)</f>
        <v>0</v>
      </c>
      <c r="J52" s="15"/>
      <c r="K52" s="14">
        <f>SUM(Adelson!K52+Africana!K52+Asia!K52+Engineering!K52+'Fine Arts'!K52+Geneva!K52+Hotel!K52+ILR!K52+Law!K52+Management!K52+'Mann&amp;Ent.'!K52+Math!K52+Music!K52+Olin!K52+'Phys. Sci.'!K52+Uris!K52+Vet.!K52+'Kheel Ctr.'!K52)</f>
        <v>0</v>
      </c>
      <c r="L52" s="15"/>
      <c r="M52" s="14">
        <f>SUM(Adelson!M52+Africana!M52+Asia!M52+Engineering!M52+'Fine Arts'!M52+Geneva!M52+Hotel!M52+ILR!M52+Law!M52+Management!M52+'Mann&amp;Ent.'!M52+Math!M52+Music!M52+Olin!M52+'Phys. Sci.'!M52+Uris!M52+Vet.!M52+'Kheel Ctr.'!M52)</f>
        <v>1</v>
      </c>
      <c r="N52" s="15"/>
      <c r="O52" s="14">
        <f>SUM(Adelson!O52+Africana!O52+Asia!O52+Engineering!O52+'Fine Arts'!O52+Geneva!O52+Hotel!O52+ILR!O52+Law!O52+Management!O52+'Mann&amp;Ent.'!O52+Math!O52+Music!O52+Olin!O52+'Phys. Sci.'!O52+Uris!O52+Vet.!O52+'Kheel Ctr.'!O52)</f>
        <v>0</v>
      </c>
      <c r="P52" s="15"/>
      <c r="Q52" s="14">
        <f>SUM(Adelson!Q52+Africana!Q52+Asia!Q52+Engineering!Q52+'Fine Arts'!Q52+Geneva!Q52+Hotel!Q52+ILR!Q52+Law!Q52+Management!Q52+'Mann&amp;Ent.'!Q52+Math!Q52+Music!Q52+Olin!Q52+'Phys. Sci.'!Q52+Uris!Q52+Vet.!Q52+'Kheel Ctr.'!Q52)</f>
        <v>0</v>
      </c>
      <c r="R52" s="15"/>
      <c r="S52" s="14">
        <f>SUM(Adelson!S52+Africana!S52+Asia!S52+Engineering!S52+'Fine Arts'!S52+Geneva!S52+Hotel!S52+ILR!S52+Law!S52+Management!S52+'Mann&amp;Ent.'!S52+Math!S52+Music!S52+Olin!S52+'Phys. Sci.'!S52+Uris!S52+Vet.!S52+'Kheel Ctr.'!S52)</f>
        <v>0</v>
      </c>
      <c r="T52" s="15"/>
      <c r="U52" s="14">
        <f>SUM(Adelson!U52+Africana!U52+Asia!U52+Engineering!U52+'Fine Arts'!U52+Geneva!U52+Hotel!U52+ILR!U52+Law!U52+Management!U52+'Mann&amp;Ent.'!U52+Math!U52+Music!U52+Olin!U52+'Phys. Sci.'!U52+Uris!U52+Vet.!U52+'Kheel Ctr.'!U52)</f>
        <v>0</v>
      </c>
      <c r="V52" s="15"/>
      <c r="W52" s="14">
        <f>SUM(Adelson!W52+Africana!W52+Asia!W52+Engineering!W52+'Fine Arts'!W52+Geneva!W52+Hotel!W52+ILR!W52+Law!W52+Management!W52+'Mann&amp;Ent.'!W52+Math!W52+Music!W52+Olin!W52+'Phys. Sci.'!W52+Uris!W52+Vet.!W52+'Kheel Ctr.'!W52)</f>
        <v>0</v>
      </c>
      <c r="X52" s="15"/>
      <c r="Y52" s="14">
        <f>SUM(Adelson!Y52+Africana!Y52+Asia!Y52+Engineering!Y52+'Fine Arts'!Y52+Geneva!Y52+Hotel!Y52+ILR!Y52+Law!Y52+Management!Y52+'Mann&amp;Ent.'!Y52+Math!Y52+Music!Y52+Olin!Y52+'Phys. Sci.'!Y52+Uris!Y52+Vet.!Y52+'Kheel Ctr.'!Y52)</f>
        <v>0</v>
      </c>
      <c r="Z52" s="15"/>
      <c r="AA52" s="19">
        <f>SUM(C52:Z52)</f>
        <v>4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912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f>SUM(Adelson!AA56+Africana!AA56+Asia!AA56+Engineering!AA56+'Fine Arts'!AA56+Geneva!AA56+Hotel!AA56+ILR!AA56+Law!AA56+Management!AA56+'Mann&amp;Ent.'!AA56+Math!AA56+Music!AA56+Olin!AA56+'Phys. Sci.'!AA56+Uris!AA56+Vet.!AA56+'Kheel Ctr.'!AA56)</f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912</v>
      </c>
    </row>
    <row r="59" spans="1:27" customFormat="1"/>
    <row r="61" spans="1:27">
      <c r="A61" s="1" t="s">
        <v>78</v>
      </c>
      <c r="B61" s="15"/>
      <c r="C61" s="14">
        <f>SUM(Adelson!C61+Africana!C61+Asia!C61+Engineering!C61+'Fine Arts'!C61+Geneva!C61+Hotel!C61+ILR!C61+Law!C61+Management!C61+'Mann&amp;Ent.'!C61+Math!C61+Music!C61+Olin!C61+'Phys. Sci.'!C61+Uris!C61+Vet.!C61+'Kheel Ctr.'!C61)</f>
        <v>0</v>
      </c>
      <c r="D61" s="15"/>
      <c r="E61" s="14">
        <f>SUM(Adelson!E61+Africana!E61+Asia!E61+Engineering!E61+'Fine Arts'!E61+Geneva!E61+Hotel!E61+ILR!E61+Law!E61+Management!E61+'Mann&amp;Ent.'!E61+Math!E61+Music!E61+Olin!E61+'Phys. Sci.'!E61+Uris!E61+Vet.!E61+'Kheel Ctr.'!E61)</f>
        <v>0</v>
      </c>
      <c r="F61" s="15"/>
      <c r="G61" s="14">
        <f>SUM(Adelson!G61+Africana!G61+Asia!G61+Engineering!G61+'Fine Arts'!G61+Geneva!G61+Hotel!G61+ILR!G61+Law!G61+Management!G61+'Mann&amp;Ent.'!G61+Math!G61+Music!G61+Olin!G61+'Phys. Sci.'!G61+Uris!G61+Vet.!G61+'Kheel Ctr.'!G61)</f>
        <v>0</v>
      </c>
      <c r="H61" s="15"/>
      <c r="I61" s="14">
        <f>SUM(Adelson!I61+Africana!I61+Asia!I61+Engineering!I61+'Fine Arts'!I61+Geneva!I61+Hotel!I61+ILR!I61+Law!I61+Management!I61+'Mann&amp;Ent.'!I61+Math!I61+Music!I61+Olin!I61+'Phys. Sci.'!I61+Uris!I61+Vet.!I61+'Kheel Ctr.'!I61)</f>
        <v>0</v>
      </c>
      <c r="J61" s="15"/>
      <c r="K61" s="14">
        <f>SUM(Adelson!K61+Africana!K61+Asia!K61+Engineering!K61+'Fine Arts'!K61+Geneva!K61+Hotel!K61+ILR!K61+Law!K61+Management!K61+'Mann&amp;Ent.'!K61+Math!K61+Music!K61+Olin!K61+'Phys. Sci.'!K61+Uris!K61+Vet.!K61+'Kheel Ctr.'!K61)</f>
        <v>0</v>
      </c>
      <c r="L61" s="15"/>
      <c r="M61" s="14">
        <f>SUM(Adelson!M61+Africana!M61+Asia!M61+Engineering!M61+'Fine Arts'!M61+Geneva!M61+Hotel!M61+ILR!M61+Law!M61+Management!M61+'Mann&amp;Ent.'!M61+Math!M61+Music!M61+Olin!M61+'Phys. Sci.'!M61+Uris!M61+Vet.!M61+'Kheel Ctr.'!M61)</f>
        <v>0</v>
      </c>
      <c r="N61" s="15"/>
      <c r="O61" s="14">
        <f>SUM(Adelson!O61+Africana!O61+Asia!O61+Engineering!O61+'Fine Arts'!O61+Geneva!O61+Hotel!O61+ILR!O61+Law!O61+Management!O61+'Mann&amp;Ent.'!O61+Math!O61+Music!O61+Olin!O61+'Phys. Sci.'!O61+Uris!O61+Vet.!O61+'Kheel Ctr.'!O61)</f>
        <v>28</v>
      </c>
      <c r="P61" s="15"/>
      <c r="Q61" s="14">
        <f>SUM(Adelson!Q61+Africana!Q61+Asia!Q61+Engineering!Q61+'Fine Arts'!Q61+Geneva!Q61+Hotel!Q61+ILR!Q61+Law!Q61+Management!Q61+'Mann&amp;Ent.'!Q61+Math!Q61+Music!Q61+Olin!Q61+'Phys. Sci.'!Q61+Uris!Q61+Vet.!Q61+'Kheel Ctr.'!Q61)</f>
        <v>0</v>
      </c>
      <c r="R61" s="15"/>
      <c r="S61" s="14">
        <f>SUM(Adelson!S61+Africana!S61+Asia!S61+Engineering!S61+'Fine Arts'!S61+Geneva!S61+Hotel!S61+ILR!S61+Law!S61+Management!S61+'Mann&amp;Ent.'!S61+Math!S61+Music!S61+Olin!S61+'Phys. Sci.'!S61+Uris!S61+Vet.!S61+'Kheel Ctr.'!S61)</f>
        <v>0</v>
      </c>
      <c r="T61" s="15"/>
      <c r="U61" s="14">
        <f>SUM(Adelson!U61+Africana!U61+Asia!U61+Engineering!U61+'Fine Arts'!U61+Geneva!U61+Hotel!U61+ILR!U61+Law!U61+Management!U61+'Mann&amp;Ent.'!U61+Math!U61+Music!U61+Olin!U61+'Phys. Sci.'!U61+Uris!U61+Vet.!U61+'Kheel Ctr.'!U61)</f>
        <v>0</v>
      </c>
      <c r="V61" s="15"/>
      <c r="W61" s="14">
        <f>SUM(Adelson!W61+Africana!W61+Asia!W61+Engineering!W61+'Fine Arts'!W61+Geneva!W61+Hotel!W61+ILR!W61+Law!W61+Management!W61+'Mann&amp;Ent.'!W61+Math!W61+Music!W61+Olin!W61+'Phys. Sci.'!W61+Uris!W61+Vet.!W61+'Kheel Ctr.'!W61)</f>
        <v>0</v>
      </c>
      <c r="X61" s="15"/>
      <c r="Y61" s="14">
        <f>SUM(Adelson!Y61+Africana!Y61+Asia!Y61+Engineering!Y61+'Fine Arts'!Y61+Geneva!Y61+Hotel!Y61+ILR!Y61+Law!Y61+Management!Y61+'Mann&amp;Ent.'!Y61+Math!Y61+Music!Y61+Olin!Y61+'Phys. Sci.'!Y61+Uris!Y61+Vet.!Y61+'Kheel Ctr.'!Y61)</f>
        <v>0</v>
      </c>
      <c r="Z61" s="15"/>
      <c r="AA61" s="19">
        <f>SUM(C61:Z61)</f>
        <v>28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110</v>
      </c>
      <c r="B63" s="15"/>
      <c r="C63" s="14">
        <f>SUM(Adelson!C63+Africana!C63+Asia!C63+Engineering!C63+'Fine Arts'!C63+Geneva!C63+Hotel!C63+ILR!C63+Law!C63+Management!C63+'Mann&amp;Ent.'!C63+Math!C63+Music!C63+Olin!C63+'Phys. Sci.'!C63+Uris!C63+Vet.!C63+'Kheel Ctr.'!C63)</f>
        <v>0</v>
      </c>
      <c r="D63" s="15"/>
      <c r="E63" s="14">
        <f>SUM(Adelson!E63+Africana!E63+Asia!E63+Engineering!E63+'Fine Arts'!E63+Geneva!E63+Hotel!E63+ILR!E63+Law!E63+Management!E63+'Mann&amp;Ent.'!E63+Math!E63+Music!E63+Olin!E63+'Phys. Sci.'!E63+Uris!E63+Vet.!E63+'Kheel Ctr.'!E63)</f>
        <v>0</v>
      </c>
      <c r="F63" s="15"/>
      <c r="G63" s="14">
        <f>SUM(Adelson!G63+Africana!G63+Asia!G63+Engineering!G63+'Fine Arts'!G63+Geneva!G63+Hotel!G63+ILR!G63+Law!G63+Management!G63+'Mann&amp;Ent.'!G63+Math!G63+Music!G63+Olin!G63+'Phys. Sci.'!G63+Uris!G63+Vet.!G63+'Kheel Ctr.'!G63)</f>
        <v>0</v>
      </c>
      <c r="H63" s="15"/>
      <c r="I63" s="14">
        <f>SUM(Adelson!I63+Africana!I63+Asia!I63+Engineering!I63+'Fine Arts'!I63+Geneva!I63+Hotel!I63+ILR!I63+Law!I63+Management!I63+'Mann&amp;Ent.'!I63+Math!I63+Music!I63+Olin!I63+'Phys. Sci.'!I63+Uris!I63+Vet.!I63+'Kheel Ctr.'!I63)</f>
        <v>0</v>
      </c>
      <c r="J63" s="15"/>
      <c r="K63" s="14">
        <f>SUM(Adelson!K63+Africana!K63+Asia!K63+Engineering!K63+'Fine Arts'!K63+Geneva!K63+Hotel!K63+ILR!K63+Law!K63+Management!K63+'Mann&amp;Ent.'!K63+Math!K63+Music!K63+Olin!K63+'Phys. Sci.'!K63+Uris!K63+Vet.!K63+'Kheel Ctr.'!K63)</f>
        <v>0</v>
      </c>
      <c r="L63" s="15"/>
      <c r="M63" s="14">
        <f>SUM(Adelson!M63+Africana!M63+Asia!M63+Engineering!M63+'Fine Arts'!M63+Geneva!M63+Hotel!M63+ILR!M63+Law!M63+Management!M63+'Mann&amp;Ent.'!M63+Math!M63+Music!M63+Olin!M63+'Phys. Sci.'!M63+Uris!M63+Vet.!M63+'Kheel Ctr.'!M63)</f>
        <v>0</v>
      </c>
      <c r="N63" s="15"/>
      <c r="O63" s="14">
        <f>SUM(Adelson!O63+Africana!O63+Asia!O63+Engineering!O63+'Fine Arts'!O63+Geneva!O63+Hotel!O63+ILR!O63+Law!O63+Management!O63+'Mann&amp;Ent.'!O63+Math!O63+Music!O63+Olin!O63+'Phys. Sci.'!O63+Uris!O63+Vet.!O63+'Kheel Ctr.'!O63)</f>
        <v>0</v>
      </c>
      <c r="P63" s="15"/>
      <c r="Q63" s="14">
        <f>SUM(Adelson!Q63+Africana!Q63+Asia!Q63+Engineering!Q63+'Fine Arts'!Q63+Geneva!Q63+Hotel!Q63+ILR!Q63+Law!Q63+Management!Q63+'Mann&amp;Ent.'!Q63+Math!Q63+Music!Q63+Olin!Q63+'Phys. Sci.'!Q63+Uris!Q63+Vet.!Q63+'Kheel Ctr.'!Q63)</f>
        <v>0</v>
      </c>
      <c r="R63" s="15"/>
      <c r="S63" s="14">
        <f>SUM(Adelson!S63+Africana!S63+Asia!S63+Engineering!S63+'Fine Arts'!S63+Geneva!S63+Hotel!S63+ILR!S63+Law!S63+Management!S63+'Mann&amp;Ent.'!S63+Math!S63+Music!S63+Olin!S63+'Phys. Sci.'!S63+Uris!S63+Vet.!S63+'Kheel Ctr.'!S63)</f>
        <v>0</v>
      </c>
      <c r="T63" s="15"/>
      <c r="U63" s="14">
        <f>SUM(Adelson!U63+Africana!U63+Asia!U63+Engineering!U63+'Fine Arts'!U63+Geneva!U63+Hotel!U63+ILR!U63+Law!U63+Management!U63+'Mann&amp;Ent.'!U63+Math!U63+Music!U63+Olin!U63+'Phys. Sci.'!U63+Uris!U63+Vet.!U63+'Kheel Ctr.'!U63)</f>
        <v>0</v>
      </c>
      <c r="V63" s="15"/>
      <c r="W63" s="14">
        <f>SUM(Adelson!W63+Africana!W63+Asia!W63+Engineering!W63+'Fine Arts'!W63+Geneva!W63+Hotel!W63+ILR!W63+Law!W63+Management!W63+'Mann&amp;Ent.'!W63+Math!W63+Music!W63+Olin!W63+'Phys. Sci.'!W63+Uris!W63+Vet.!W63+'Kheel Ctr.'!W63)</f>
        <v>0</v>
      </c>
      <c r="X63" s="15"/>
      <c r="Y63" s="14">
        <f>SUM(Adelson!Y63+Africana!Y63+Asia!Y63+Engineering!Y63+'Fine Arts'!Y63+Geneva!Y63+Hotel!Y63+ILR!Y63+Law!Y63+Management!Y63+'Mann&amp;Ent.'!Y63+Math!Y63+Music!Y63+Olin!Y63+'Phys. Sci.'!Y63+Uris!Y63+Vet.!Y63+'Kheel Ctr.'!Y63)</f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28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f>SUM(Adelson!AA67+Africana!AA67+Asia!AA67+Engineering!AA67+'Fine Arts'!AA67+Geneva!AA67+Hotel!AA67+ILR!AA67+Law!AA67+Management!AA67+'Mann&amp;Ent.'!AA67+Math!AA67+Music!AA67+Olin!AA67+'Phys. Sci.'!AA67+Uris!AA67+Vet.!AA67+'Kheel Ctr.'!AA67)</f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28</v>
      </c>
    </row>
    <row r="72" spans="1:27">
      <c r="A72" s="1" t="s">
        <v>94</v>
      </c>
      <c r="B72" s="15"/>
      <c r="C72" s="14">
        <f>SUM('Kheel Ctr.'!C9+RMC!C39)</f>
        <v>0</v>
      </c>
      <c r="D72" s="15"/>
      <c r="E72" s="14">
        <f>SUM('Kheel Ctr.'!E9+RMC!E39)</f>
        <v>24</v>
      </c>
      <c r="F72" s="15"/>
      <c r="G72" s="14">
        <f>SUM('Kheel Ctr.'!G9+RMC!G39)</f>
        <v>40</v>
      </c>
      <c r="H72" s="15"/>
      <c r="I72" s="14">
        <f>SUM('Kheel Ctr.'!I9+RMC!I39)</f>
        <v>216</v>
      </c>
      <c r="J72" s="15"/>
      <c r="K72" s="14">
        <f>SUM('Kheel Ctr.'!K9+RMC!K39)</f>
        <v>104</v>
      </c>
      <c r="L72" s="15"/>
      <c r="M72" s="14">
        <f>SUM('Kheel Ctr.'!M9+RMC!M39)</f>
        <v>105</v>
      </c>
      <c r="N72" s="15"/>
      <c r="O72" s="14">
        <f>SUM('Kheel Ctr.'!O9+RMC!O39)</f>
        <v>110</v>
      </c>
      <c r="P72" s="15"/>
      <c r="Q72" s="14">
        <f>SUM('Kheel Ctr.'!Q9+RMC!Q39)</f>
        <v>89</v>
      </c>
      <c r="R72" s="15"/>
      <c r="S72" s="14">
        <f>SUM('Kheel Ctr.'!S9+RMC!S39)</f>
        <v>133</v>
      </c>
      <c r="T72" s="15"/>
      <c r="U72" s="14">
        <f>SUM('Kheel Ctr.'!U9+RMC!U39)</f>
        <v>171</v>
      </c>
      <c r="V72" s="15"/>
      <c r="W72" s="14">
        <f>SUM('Kheel Ctr.'!W9+RMC!W39)</f>
        <v>119</v>
      </c>
      <c r="X72" s="15"/>
      <c r="Y72" s="14">
        <f>SUM('Kheel Ctr.'!Y9+RMC!Y39)</f>
        <v>55</v>
      </c>
      <c r="Z72" s="15"/>
      <c r="AA72" s="19">
        <f>SUM(C72:Z72)</f>
        <v>1166</v>
      </c>
    </row>
    <row r="73" spans="1:27">
      <c r="B73" s="15"/>
      <c r="D73" s="15"/>
      <c r="F73" s="15"/>
      <c r="H73" s="15"/>
      <c r="J73" s="15"/>
      <c r="L73" s="15"/>
      <c r="N73" s="15"/>
      <c r="P73" s="15"/>
      <c r="R73" s="15"/>
      <c r="T73" s="15"/>
      <c r="V73" s="15"/>
      <c r="X73" s="15"/>
      <c r="Z73" s="15"/>
    </row>
    <row r="74" spans="1:27">
      <c r="A74" s="1" t="s">
        <v>111</v>
      </c>
      <c r="B74" s="15"/>
      <c r="C74" s="14">
        <f>SUM('Kheel Ctr.'!C11+RMC!C41)</f>
        <v>1</v>
      </c>
      <c r="D74" s="15"/>
      <c r="E74" s="14">
        <f>SUM('Kheel Ctr.'!E11+RMC!E41)</f>
        <v>3</v>
      </c>
      <c r="F74" s="15"/>
      <c r="G74" s="14">
        <f>SUM('Kheel Ctr.'!G11+RMC!G41)</f>
        <v>340</v>
      </c>
      <c r="H74" s="15"/>
      <c r="I74" s="14">
        <f>SUM('Kheel Ctr.'!I11+RMC!I41)</f>
        <v>0</v>
      </c>
      <c r="J74" s="15"/>
      <c r="K74" s="14">
        <f>SUM('Kheel Ctr.'!K11+RMC!K41)</f>
        <v>111</v>
      </c>
      <c r="L74" s="15"/>
      <c r="M74" s="14">
        <f>SUM('Kheel Ctr.'!M11+RMC!M41)</f>
        <v>2</v>
      </c>
      <c r="N74" s="15"/>
      <c r="O74" s="14">
        <f>SUM('Kheel Ctr.'!O11+RMC!O41)</f>
        <v>1</v>
      </c>
      <c r="P74" s="15"/>
      <c r="Q74" s="14">
        <f>SUM('Kheel Ctr.'!Q11+RMC!Q41)</f>
        <v>1</v>
      </c>
      <c r="R74" s="15"/>
      <c r="S74" s="14">
        <f>SUM('Kheel Ctr.'!S11+RMC!S41)</f>
        <v>0</v>
      </c>
      <c r="T74" s="15"/>
      <c r="U74" s="14">
        <f>SUM('Kheel Ctr.'!U11+RMC!U41)</f>
        <v>4</v>
      </c>
      <c r="V74" s="15"/>
      <c r="W74" s="14">
        <f>SUM('Kheel Ctr.'!W11+RMC!W41)</f>
        <v>0</v>
      </c>
      <c r="X74" s="15"/>
      <c r="Y74" s="14">
        <f>SUM('Kheel Ctr.'!Y11+RMC!Y41)</f>
        <v>3</v>
      </c>
      <c r="Z74" s="15"/>
      <c r="AA74" s="19">
        <f>SUM(C74:Z74)</f>
        <v>466</v>
      </c>
    </row>
    <row r="75" spans="1:27">
      <c r="A75" s="27"/>
      <c r="B75" s="15"/>
      <c r="D75" s="15"/>
      <c r="F75" s="15"/>
      <c r="H75" s="15"/>
      <c r="J75" s="15"/>
      <c r="L75" s="15"/>
      <c r="N75" s="15"/>
      <c r="P75" s="15"/>
      <c r="R75" s="15"/>
      <c r="T75" s="15"/>
      <c r="V75" s="15"/>
      <c r="X75" s="15"/>
      <c r="Y75" s="14"/>
      <c r="Z75" s="15"/>
    </row>
    <row r="76" spans="1:27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24" t="s">
        <v>114</v>
      </c>
      <c r="V76" s="15"/>
      <c r="W76" s="15"/>
      <c r="X76" s="15"/>
      <c r="Y76" s="15"/>
      <c r="Z76" s="15"/>
      <c r="AA76" s="19">
        <f>AA72-AA74</f>
        <v>700</v>
      </c>
    </row>
    <row r="77" spans="1:27">
      <c r="A77" s="2"/>
      <c r="H77" s="15"/>
      <c r="L77" s="15"/>
      <c r="N77" s="15"/>
      <c r="U77" s="3"/>
    </row>
    <row r="78" spans="1:27">
      <c r="A78" s="2"/>
      <c r="U78" s="3" t="s">
        <v>112</v>
      </c>
      <c r="AA78" s="19">
        <f>SUM(Adelson!AA78+Africana!AA78+Asia!AA78+Engineering!AA78+'Fine Arts'!AA78+Geneva!AA78+Hotel!AA78+ILR!AA78+Law!AA78+Management!AA78+'Mann&amp;Ent.'!AA78+Math!AA78+Music!AA78+Olin!AA78+'Phys. Sci.'!AA78+Uris!AA78+Vet.!AA78+'Kheel Ctr.'!AA78)</f>
        <v>0</v>
      </c>
    </row>
    <row r="79" spans="1:27">
      <c r="A79" s="2"/>
      <c r="U79" s="3"/>
      <c r="AA79"/>
    </row>
    <row r="80" spans="1:27">
      <c r="U80" s="3" t="s">
        <v>113</v>
      </c>
      <c r="AA80" s="19">
        <f>SUM(AA76:AA78)</f>
        <v>700</v>
      </c>
    </row>
    <row r="82" spans="1:27">
      <c r="A82" s="1" t="s">
        <v>115</v>
      </c>
      <c r="B82" s="15"/>
      <c r="C82" s="14">
        <f>SUM(Olin!C72)</f>
        <v>1148</v>
      </c>
      <c r="D82" s="15"/>
      <c r="E82" s="14">
        <f>SUM(Olin!E72)</f>
        <v>0</v>
      </c>
      <c r="F82" s="15"/>
      <c r="G82" s="14">
        <f>SUM(Olin!G72)</f>
        <v>0</v>
      </c>
      <c r="H82" s="15"/>
      <c r="I82" s="14">
        <f>SUM(Olin!I72)</f>
        <v>0</v>
      </c>
      <c r="J82" s="15"/>
      <c r="K82" s="14">
        <f>SUM(Olin!K72)</f>
        <v>0</v>
      </c>
      <c r="L82" s="15"/>
      <c r="M82" s="14">
        <f>SUM(Olin!M72)</f>
        <v>0</v>
      </c>
      <c r="N82" s="15"/>
      <c r="O82" s="14">
        <f>SUM(Olin!O72)</f>
        <v>0</v>
      </c>
      <c r="P82" s="15"/>
      <c r="Q82" s="14">
        <f>SUM(Olin!Q72)</f>
        <v>106</v>
      </c>
      <c r="R82" s="15"/>
      <c r="S82" s="14">
        <f>SUM(Olin!S72)</f>
        <v>0</v>
      </c>
      <c r="T82" s="15"/>
      <c r="U82" s="14">
        <f>SUM(Olin!U72)</f>
        <v>0</v>
      </c>
      <c r="V82" s="15"/>
      <c r="W82" s="14">
        <f>SUM(Olin!W72)</f>
        <v>0</v>
      </c>
      <c r="X82" s="15"/>
      <c r="Y82" s="14">
        <f>SUM(Olin!Y72)</f>
        <v>0</v>
      </c>
      <c r="Z82" s="15"/>
      <c r="AA82" s="19">
        <f>SUM(C82:Z82)</f>
        <v>1254</v>
      </c>
    </row>
    <row r="83" spans="1:27">
      <c r="B83" s="15"/>
      <c r="D83" s="15"/>
      <c r="F83" s="15"/>
      <c r="H83" s="15"/>
      <c r="J83" s="15"/>
      <c r="L83" s="15"/>
      <c r="N83" s="15"/>
      <c r="P83" s="15"/>
      <c r="R83" s="15"/>
      <c r="T83" s="15"/>
      <c r="V83" s="15"/>
      <c r="X83" s="15"/>
      <c r="Z83" s="15"/>
    </row>
    <row r="84" spans="1:27">
      <c r="A84" s="1" t="s">
        <v>116</v>
      </c>
      <c r="B84" s="15"/>
      <c r="C84" s="14">
        <f>SUM(Olin!C74)</f>
        <v>20</v>
      </c>
      <c r="D84" s="15"/>
      <c r="E84" s="14">
        <f>SUM(Olin!E74)</f>
        <v>0</v>
      </c>
      <c r="F84" s="15"/>
      <c r="G84" s="14">
        <f>SUM(Olin!G74)</f>
        <v>1</v>
      </c>
      <c r="H84" s="15"/>
      <c r="I84" s="14">
        <f>SUM(Olin!I74)</f>
        <v>2</v>
      </c>
      <c r="J84" s="15"/>
      <c r="K84" s="14">
        <f>SUM(Olin!K74)</f>
        <v>0</v>
      </c>
      <c r="L84" s="15"/>
      <c r="M84" s="14">
        <f>SUM(Olin!M74)</f>
        <v>0</v>
      </c>
      <c r="N84" s="15"/>
      <c r="O84" s="14">
        <f>SUM(Olin!O74)</f>
        <v>0</v>
      </c>
      <c r="P84" s="15"/>
      <c r="Q84" s="14">
        <f>SUM(Olin!Q74)</f>
        <v>0</v>
      </c>
      <c r="R84" s="15"/>
      <c r="S84" s="14">
        <f>SUM(Olin!S74)</f>
        <v>0</v>
      </c>
      <c r="T84" s="15"/>
      <c r="U84" s="14">
        <f>SUM(Olin!U74)</f>
        <v>0</v>
      </c>
      <c r="V84" s="15"/>
      <c r="W84" s="14">
        <f>SUM(Olin!W74)</f>
        <v>0</v>
      </c>
      <c r="X84" s="15"/>
      <c r="Y84" s="14">
        <f>SUM(Olin!Y74)</f>
        <v>3</v>
      </c>
      <c r="Z84" s="15"/>
      <c r="AA84" s="19">
        <f>SUM(C84:Z84)</f>
        <v>26</v>
      </c>
    </row>
    <row r="85" spans="1:27">
      <c r="A85" s="27"/>
      <c r="B85" s="15"/>
      <c r="D85" s="15"/>
      <c r="F85" s="15"/>
      <c r="H85" s="15"/>
      <c r="J85" s="15"/>
      <c r="L85" s="15"/>
      <c r="N85" s="15"/>
      <c r="P85" s="15"/>
      <c r="R85" s="15"/>
      <c r="T85" s="15"/>
      <c r="V85" s="15"/>
      <c r="X85" s="15"/>
      <c r="Z85" s="15"/>
    </row>
    <row r="86" spans="1:27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24" t="s">
        <v>118</v>
      </c>
      <c r="V86" s="15"/>
      <c r="W86" s="15"/>
      <c r="X86" s="15"/>
      <c r="Y86" s="15"/>
      <c r="Z86" s="15"/>
      <c r="AA86" s="19">
        <f>AA82-AA84</f>
        <v>1228</v>
      </c>
    </row>
    <row r="87" spans="1:27">
      <c r="A87" s="2"/>
      <c r="H87" s="15"/>
      <c r="L87" s="15"/>
      <c r="N87" s="15"/>
      <c r="U87" s="3"/>
    </row>
    <row r="88" spans="1:27">
      <c r="A88" s="2"/>
      <c r="U88" s="3" t="s">
        <v>119</v>
      </c>
      <c r="AA88" s="19">
        <f>SUM(Olin!AA88)</f>
        <v>0</v>
      </c>
    </row>
    <row r="89" spans="1:27">
      <c r="A89" s="2"/>
      <c r="U89" s="3"/>
      <c r="AA89"/>
    </row>
    <row r="90" spans="1:27">
      <c r="U90" s="3" t="s">
        <v>117</v>
      </c>
      <c r="AA90" s="19">
        <f>SUM(AA86:AA88)</f>
        <v>1228</v>
      </c>
    </row>
  </sheetData>
  <mergeCells count="2">
    <mergeCell ref="A3:AC3"/>
    <mergeCell ref="A2:AC2"/>
  </mergeCells>
  <phoneticPr fontId="0" type="noConversion"/>
  <pageMargins left="0.5" right="0.5" top="0.55000000000000004" bottom="0.5" header="0.1" footer="0.1"/>
  <pageSetup scale="46" orientation="landscape" r:id="rId1"/>
  <headerFooter alignWithMargins="0">
    <oddHeader>&amp;C&amp;B&amp;"GENEVA"&amp;18MONTHLY TALLY SHEET FOR ANNUAL STATISTICAL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69"/>
  <sheetViews>
    <sheetView workbookViewId="0">
      <selection activeCell="Y12" sqref="Y12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60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W6" s="2">
        <v>1</v>
      </c>
      <c r="Y6" s="2">
        <v>1</v>
      </c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18</v>
      </c>
      <c r="E9" s="14">
        <v>49</v>
      </c>
      <c r="G9" s="14">
        <v>18</v>
      </c>
      <c r="I9" s="14">
        <v>371</v>
      </c>
      <c r="K9" s="14">
        <v>664</v>
      </c>
      <c r="M9" s="14">
        <v>34</v>
      </c>
      <c r="O9" s="14">
        <v>57</v>
      </c>
      <c r="Q9" s="14">
        <v>157</v>
      </c>
      <c r="S9" s="14">
        <v>1014</v>
      </c>
      <c r="U9" s="14">
        <v>2872</v>
      </c>
      <c r="W9" s="14">
        <v>545</v>
      </c>
      <c r="Y9" s="14">
        <v>399</v>
      </c>
      <c r="AA9" s="20">
        <f>SUM(C9:Y9)</f>
        <v>6198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3</v>
      </c>
      <c r="D11" s="2"/>
      <c r="E11" s="14">
        <v>4</v>
      </c>
      <c r="F11" s="2"/>
      <c r="G11" s="14">
        <v>4</v>
      </c>
      <c r="H11" s="2"/>
      <c r="I11" s="14">
        <v>11</v>
      </c>
      <c r="J11" s="2"/>
      <c r="K11" s="14">
        <v>1</v>
      </c>
      <c r="L11" s="2"/>
      <c r="M11" s="14">
        <v>3</v>
      </c>
      <c r="N11" s="2"/>
      <c r="O11" s="14">
        <v>3</v>
      </c>
      <c r="P11" s="2"/>
      <c r="Q11" s="14">
        <v>0</v>
      </c>
      <c r="R11" s="2"/>
      <c r="S11" s="14">
        <v>4</v>
      </c>
      <c r="T11" s="2"/>
      <c r="U11" s="14">
        <v>8</v>
      </c>
      <c r="V11" s="2"/>
      <c r="W11" s="14">
        <v>12</v>
      </c>
      <c r="X11" s="2"/>
      <c r="Y11" s="14">
        <v>1</v>
      </c>
      <c r="AA11" s="20">
        <f>SUM(C11:Y11)</f>
        <v>54</v>
      </c>
    </row>
    <row r="12" spans="1:29" ht="12.75" customHeight="1">
      <c r="A12" s="1" t="s">
        <v>132</v>
      </c>
      <c r="B12" s="13"/>
      <c r="E12" s="2">
        <v>7</v>
      </c>
      <c r="S12" s="2">
        <v>310</v>
      </c>
      <c r="U12" s="2">
        <v>641</v>
      </c>
      <c r="Y12" s="2">
        <v>10</v>
      </c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6144</v>
      </c>
    </row>
    <row r="14" spans="1:29" ht="12.75" customHeight="1"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A16" s="1" t="s">
        <v>99</v>
      </c>
      <c r="S16" s="8"/>
      <c r="U16" s="3"/>
      <c r="AA16" s="3"/>
    </row>
    <row r="17" spans="1:27" ht="12.75" customHeight="1">
      <c r="U17" s="3" t="s">
        <v>19</v>
      </c>
      <c r="AA17" s="19">
        <f>SUM(AA13+AA15)</f>
        <v>6144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3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3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6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6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6</v>
      </c>
    </row>
    <row r="28" spans="1:27">
      <c r="AA28"/>
    </row>
    <row r="29" spans="1:27">
      <c r="A29" s="1" t="s">
        <v>24</v>
      </c>
      <c r="B29" s="15"/>
      <c r="C29" s="14">
        <v>55</v>
      </c>
      <c r="D29" s="15"/>
      <c r="E29" s="14">
        <v>0</v>
      </c>
      <c r="F29" s="15"/>
      <c r="G29" s="14"/>
      <c r="H29" s="15"/>
      <c r="I29" s="14">
        <v>0</v>
      </c>
      <c r="J29" s="15"/>
      <c r="K29" s="14">
        <v>2</v>
      </c>
      <c r="L29" s="15"/>
      <c r="M29" s="14">
        <v>0</v>
      </c>
      <c r="N29" s="15"/>
      <c r="O29" s="14"/>
      <c r="P29" s="15"/>
      <c r="Q29" s="14"/>
      <c r="R29" s="15"/>
      <c r="S29" s="14"/>
      <c r="T29" s="15"/>
      <c r="U29" s="14">
        <v>0</v>
      </c>
      <c r="V29" s="15"/>
      <c r="W29" s="14">
        <v>23</v>
      </c>
      <c r="X29" s="15"/>
      <c r="Y29" s="14">
        <v>0</v>
      </c>
      <c r="Z29" s="15"/>
      <c r="AA29" s="19">
        <f>SUM(C29:Z29)</f>
        <v>80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/>
      <c r="D31" s="15"/>
      <c r="E31" s="14"/>
      <c r="F31" s="15"/>
      <c r="G31" s="14"/>
      <c r="H31" s="15"/>
      <c r="I31" s="14">
        <v>2</v>
      </c>
      <c r="J31" s="15"/>
      <c r="K31" s="14"/>
      <c r="L31" s="15"/>
      <c r="M31" s="14"/>
      <c r="N31" s="15"/>
      <c r="O31" s="14">
        <v>0</v>
      </c>
      <c r="P31" s="15"/>
      <c r="Q31" s="14">
        <v>0</v>
      </c>
      <c r="R31" s="15"/>
      <c r="S31" s="14"/>
      <c r="T31" s="15"/>
      <c r="U31" s="14"/>
      <c r="V31" s="15"/>
      <c r="W31" s="14"/>
      <c r="X31" s="15"/>
      <c r="Y31" s="14"/>
      <c r="Z31" s="15"/>
      <c r="AA31" s="19">
        <f>SUM(C31:Z31)</f>
        <v>2</v>
      </c>
    </row>
    <row r="32" spans="1:27">
      <c r="B32" s="15"/>
      <c r="D32" s="15"/>
      <c r="F32" s="15"/>
      <c r="H32" s="15"/>
      <c r="J32" s="15"/>
      <c r="L32" s="15"/>
      <c r="N32" s="15"/>
      <c r="O32" s="2" t="s">
        <v>48</v>
      </c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78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78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A43" s="1" t="s">
        <v>92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A44" s="2"/>
      <c r="H44" s="15"/>
      <c r="L44" s="15"/>
      <c r="N44" s="15"/>
      <c r="U44" s="3"/>
    </row>
    <row r="45" spans="1:27">
      <c r="A45" s="2"/>
      <c r="M45" s="2" t="s">
        <v>91</v>
      </c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0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28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0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69"/>
  <sheetViews>
    <sheetView workbookViewId="0">
      <selection activeCell="Y12" sqref="Y12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61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C6" s="2">
        <v>192</v>
      </c>
      <c r="E6" s="2">
        <v>1049</v>
      </c>
      <c r="G6" s="2">
        <v>1295</v>
      </c>
      <c r="I6" s="2">
        <v>1487</v>
      </c>
      <c r="K6" s="2">
        <v>1345</v>
      </c>
      <c r="M6" s="2">
        <v>616</v>
      </c>
      <c r="O6" s="2">
        <v>1060</v>
      </c>
      <c r="Q6" s="2">
        <v>298</v>
      </c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0</v>
      </c>
      <c r="E9" s="14">
        <v>2564</v>
      </c>
      <c r="G9" s="14">
        <v>0</v>
      </c>
      <c r="I9" s="14">
        <v>0</v>
      </c>
      <c r="K9" s="14">
        <v>22</v>
      </c>
      <c r="M9" s="14">
        <v>0</v>
      </c>
      <c r="O9" s="14">
        <v>0</v>
      </c>
      <c r="Q9" s="14">
        <v>39</v>
      </c>
      <c r="S9" s="14">
        <v>13</v>
      </c>
      <c r="U9" s="14">
        <v>10</v>
      </c>
      <c r="W9" s="14">
        <v>5</v>
      </c>
      <c r="Y9" s="14">
        <v>18</v>
      </c>
      <c r="AA9" s="20">
        <f>SUM(C9:Y9)</f>
        <v>2671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1</v>
      </c>
      <c r="D11" s="2"/>
      <c r="E11" s="14">
        <v>123</v>
      </c>
      <c r="F11" s="2"/>
      <c r="G11" s="14">
        <v>0</v>
      </c>
      <c r="H11" s="2"/>
      <c r="I11" s="14">
        <v>0</v>
      </c>
      <c r="J11" s="2"/>
      <c r="K11" s="14">
        <v>0</v>
      </c>
      <c r="L11" s="2"/>
      <c r="M11" s="14">
        <v>1</v>
      </c>
      <c r="N11" s="2"/>
      <c r="O11" s="14">
        <v>0</v>
      </c>
      <c r="P11" s="2"/>
      <c r="Q11" s="14">
        <v>30</v>
      </c>
      <c r="R11" s="2"/>
      <c r="S11" s="14">
        <v>9</v>
      </c>
      <c r="T11" s="2"/>
      <c r="U11" s="14">
        <v>0</v>
      </c>
      <c r="V11" s="2"/>
      <c r="W11" s="14">
        <v>10</v>
      </c>
      <c r="X11" s="2"/>
      <c r="Y11" s="14">
        <v>1</v>
      </c>
      <c r="AA11" s="20">
        <f>SUM(C11:Y11)</f>
        <v>175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2496</v>
      </c>
    </row>
    <row r="14" spans="1:29" ht="12.75" customHeight="1">
      <c r="A14" s="1" t="s">
        <v>88</v>
      </c>
      <c r="U14" s="3"/>
    </row>
    <row r="15" spans="1:29" ht="12.75" customHeight="1">
      <c r="A15" s="1" t="s">
        <v>89</v>
      </c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A17" s="1" t="s">
        <v>126</v>
      </c>
      <c r="G17" s="2">
        <v>513</v>
      </c>
      <c r="U17" s="3" t="s">
        <v>19</v>
      </c>
      <c r="AA17" s="19">
        <f>SUM(AA13+AA15)</f>
        <v>2496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C38" s="29"/>
      <c r="E38" s="29"/>
      <c r="G38" s="29"/>
      <c r="I38" s="29"/>
      <c r="K38" s="29"/>
      <c r="M38" s="29"/>
      <c r="O38" s="29"/>
      <c r="Q38" s="29"/>
      <c r="S38" s="29"/>
      <c r="U38" s="29"/>
      <c r="W38" s="29"/>
      <c r="Y38" s="29"/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A42" s="1" t="s">
        <v>45</v>
      </c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A44" s="3" t="s">
        <v>46</v>
      </c>
      <c r="H44" s="15"/>
      <c r="L44" s="15"/>
      <c r="N44" s="15"/>
      <c r="U44" s="3"/>
    </row>
    <row r="45" spans="1:27">
      <c r="A45" s="2"/>
      <c r="O45" s="2" t="s">
        <v>47</v>
      </c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49" spans="1:27">
      <c r="E49" s="2" t="s">
        <v>133</v>
      </c>
    </row>
    <row r="50" spans="1:27">
      <c r="A50" s="1" t="s">
        <v>37</v>
      </c>
      <c r="B50" s="15"/>
      <c r="C50" s="14">
        <v>0</v>
      </c>
      <c r="D50" s="15"/>
      <c r="E50" s="14">
        <v>113</v>
      </c>
      <c r="F50" s="15"/>
      <c r="G50" s="14">
        <v>0</v>
      </c>
      <c r="H50" s="15"/>
      <c r="I50" s="14">
        <v>0</v>
      </c>
      <c r="J50" s="15"/>
      <c r="K50" s="14">
        <v>1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114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114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114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69"/>
  <sheetViews>
    <sheetView topLeftCell="A3" workbookViewId="0">
      <selection activeCell="Y12" sqref="Y12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62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0</v>
      </c>
      <c r="E9" s="14">
        <v>2</v>
      </c>
      <c r="G9" s="14">
        <v>0</v>
      </c>
      <c r="I9" s="14">
        <v>0</v>
      </c>
      <c r="K9" s="14">
        <v>0</v>
      </c>
      <c r="M9" s="14">
        <v>0</v>
      </c>
      <c r="O9" s="14">
        <v>50</v>
      </c>
      <c r="Q9" s="14">
        <v>0</v>
      </c>
      <c r="S9" s="14">
        <v>0</v>
      </c>
      <c r="U9" s="14">
        <v>2</v>
      </c>
      <c r="W9" s="14">
        <v>0</v>
      </c>
      <c r="Y9" s="14">
        <v>51026</v>
      </c>
      <c r="AA9" s="20">
        <f>SUM(C9:Y9)</f>
        <v>51080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1</v>
      </c>
      <c r="D11" s="2"/>
      <c r="E11" s="14">
        <v>1</v>
      </c>
      <c r="F11" s="2"/>
      <c r="G11" s="14">
        <v>3</v>
      </c>
      <c r="H11" s="2"/>
      <c r="I11" s="14">
        <v>0</v>
      </c>
      <c r="J11" s="2"/>
      <c r="K11" s="14">
        <v>0</v>
      </c>
      <c r="L11" s="2"/>
      <c r="M11" s="14">
        <v>0</v>
      </c>
      <c r="N11" s="2"/>
      <c r="O11" s="14">
        <v>1</v>
      </c>
      <c r="P11" s="2"/>
      <c r="Q11" s="14">
        <v>0</v>
      </c>
      <c r="R11" s="2"/>
      <c r="S11" s="14">
        <v>21</v>
      </c>
      <c r="T11" s="2"/>
      <c r="U11" s="14">
        <v>0</v>
      </c>
      <c r="V11" s="2"/>
      <c r="W11" s="14">
        <v>3</v>
      </c>
      <c r="X11" s="2"/>
      <c r="Y11" s="14">
        <v>2</v>
      </c>
      <c r="AA11" s="20">
        <f>SUM(C11:Y11)</f>
        <v>32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51048</v>
      </c>
    </row>
    <row r="14" spans="1:29" ht="12.75" customHeight="1">
      <c r="A14" s="1" t="s">
        <v>90</v>
      </c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A16" s="1" t="s">
        <v>125</v>
      </c>
      <c r="S16" s="8"/>
      <c r="U16" s="3"/>
      <c r="AA16" s="3"/>
    </row>
    <row r="17" spans="1:27" ht="12.75" customHeight="1">
      <c r="U17" s="3" t="s">
        <v>19</v>
      </c>
      <c r="AA17" s="19">
        <f>SUM(AA13+AA15)</f>
        <v>51048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3"/>
      <c r="B25" s="3"/>
      <c r="C25" s="3"/>
      <c r="D25" s="3"/>
      <c r="E25" s="3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0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0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69"/>
  <sheetViews>
    <sheetView workbookViewId="0">
      <selection activeCell="Y10" sqref="Y10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63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0</v>
      </c>
      <c r="E9" s="14">
        <v>0</v>
      </c>
      <c r="G9" s="14">
        <v>3</v>
      </c>
      <c r="I9" s="14">
        <v>11</v>
      </c>
      <c r="K9" s="14">
        <v>18</v>
      </c>
      <c r="M9" s="14">
        <v>30</v>
      </c>
      <c r="O9" s="14">
        <v>8</v>
      </c>
      <c r="Q9" s="14">
        <v>71</v>
      </c>
      <c r="S9" s="14">
        <v>96</v>
      </c>
      <c r="U9" s="14">
        <v>76</v>
      </c>
      <c r="W9" s="14">
        <v>1</v>
      </c>
      <c r="Y9" s="14">
        <v>10</v>
      </c>
      <c r="AA9" s="20">
        <f>SUM(C9:Y9)</f>
        <v>324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0</v>
      </c>
      <c r="D11" s="2"/>
      <c r="E11" s="14">
        <v>0</v>
      </c>
      <c r="F11" s="2"/>
      <c r="G11" s="14">
        <v>0</v>
      </c>
      <c r="H11" s="2"/>
      <c r="I11" s="14">
        <v>0</v>
      </c>
      <c r="J11" s="2"/>
      <c r="K11" s="14">
        <v>0</v>
      </c>
      <c r="L11" s="2"/>
      <c r="M11" s="14">
        <v>0</v>
      </c>
      <c r="N11" s="2"/>
      <c r="O11" s="14">
        <v>0</v>
      </c>
      <c r="P11" s="2"/>
      <c r="Q11" s="14">
        <v>0</v>
      </c>
      <c r="R11" s="2"/>
      <c r="S11" s="14">
        <v>0</v>
      </c>
      <c r="T11" s="2"/>
      <c r="U11" s="14">
        <v>0</v>
      </c>
      <c r="V11" s="2"/>
      <c r="W11" s="14">
        <v>0</v>
      </c>
      <c r="X11" s="2"/>
      <c r="Y11" s="14">
        <v>0</v>
      </c>
      <c r="AA11" s="20">
        <f>SUM(C11:Y11)</f>
        <v>0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324</v>
      </c>
    </row>
    <row r="14" spans="1:29" ht="12.75" customHeight="1"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324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49" spans="1:27">
      <c r="O49" s="29" t="s">
        <v>136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2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2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2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2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69"/>
  <sheetViews>
    <sheetView topLeftCell="A4" workbookViewId="0">
      <selection activeCell="Y13" sqref="Y13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64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0</v>
      </c>
      <c r="E9" s="14">
        <v>6</v>
      </c>
      <c r="G9" s="14">
        <v>0</v>
      </c>
      <c r="I9" s="14">
        <v>1</v>
      </c>
      <c r="K9" s="14">
        <v>0</v>
      </c>
      <c r="M9" s="14">
        <v>0</v>
      </c>
      <c r="O9" s="14">
        <v>146</v>
      </c>
      <c r="Q9" s="14">
        <v>70</v>
      </c>
      <c r="S9" s="14">
        <v>47</v>
      </c>
      <c r="U9" s="14">
        <v>67</v>
      </c>
      <c r="W9" s="14">
        <v>15</v>
      </c>
      <c r="Y9" s="14">
        <v>111</v>
      </c>
      <c r="AA9" s="20">
        <f>SUM(C9:Y9)</f>
        <v>463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1</v>
      </c>
      <c r="D11" s="2"/>
      <c r="E11" s="14">
        <v>1</v>
      </c>
      <c r="F11" s="2"/>
      <c r="G11" s="14">
        <v>0</v>
      </c>
      <c r="H11" s="2"/>
      <c r="I11" s="14">
        <v>0</v>
      </c>
      <c r="J11" s="2"/>
      <c r="K11" s="14">
        <v>0</v>
      </c>
      <c r="L11" s="2"/>
      <c r="M11" s="14">
        <v>38</v>
      </c>
      <c r="N11" s="2"/>
      <c r="O11" s="14">
        <v>7</v>
      </c>
      <c r="P11" s="2"/>
      <c r="Q11" s="14">
        <v>0</v>
      </c>
      <c r="R11" s="2"/>
      <c r="S11" s="14">
        <v>0</v>
      </c>
      <c r="T11" s="2"/>
      <c r="U11" s="14">
        <v>0</v>
      </c>
      <c r="V11" s="2"/>
      <c r="W11" s="14">
        <v>0</v>
      </c>
      <c r="X11" s="2"/>
      <c r="Y11" s="14">
        <v>4</v>
      </c>
      <c r="AA11" s="20">
        <f>SUM(C11:Y11)</f>
        <v>51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412</v>
      </c>
    </row>
    <row r="14" spans="1:29" ht="12.75" customHeight="1"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412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4</v>
      </c>
      <c r="X39" s="15"/>
      <c r="Y39" s="14">
        <v>12</v>
      </c>
      <c r="Z39" s="15"/>
      <c r="AA39" s="19">
        <f>SUM(C39:Z39)</f>
        <v>16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16</v>
      </c>
    </row>
    <row r="44" spans="1:27">
      <c r="H44" s="15"/>
      <c r="L44" s="15"/>
      <c r="N44" s="15"/>
      <c r="U44" s="3"/>
    </row>
    <row r="45" spans="1:27">
      <c r="A45" s="2"/>
      <c r="O45" s="2" t="s">
        <v>49</v>
      </c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16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2</v>
      </c>
      <c r="X50" s="15"/>
      <c r="Y50" s="14">
        <v>0</v>
      </c>
      <c r="Z50" s="15"/>
      <c r="AA50" s="19">
        <f>SUM(C50:Z50)</f>
        <v>2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2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2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C69"/>
  <sheetViews>
    <sheetView workbookViewId="0">
      <selection activeCell="Y12" sqref="Y12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65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0</v>
      </c>
      <c r="E9" s="14">
        <v>1</v>
      </c>
      <c r="G9" s="14">
        <v>0</v>
      </c>
      <c r="I9" s="14">
        <v>1</v>
      </c>
      <c r="K9" s="14">
        <v>1</v>
      </c>
      <c r="M9" s="14">
        <v>0</v>
      </c>
      <c r="O9" s="14">
        <v>794</v>
      </c>
      <c r="Q9" s="14">
        <v>305</v>
      </c>
      <c r="S9" s="14">
        <v>8</v>
      </c>
      <c r="U9" s="14">
        <v>270</v>
      </c>
      <c r="W9" s="14">
        <v>35</v>
      </c>
      <c r="Y9" s="14">
        <v>366</v>
      </c>
      <c r="AA9" s="20">
        <f>SUM(C9:Y9)</f>
        <v>1781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5</v>
      </c>
      <c r="D11" s="2"/>
      <c r="E11" s="14">
        <v>0</v>
      </c>
      <c r="F11" s="2"/>
      <c r="G11" s="14">
        <v>3</v>
      </c>
      <c r="H11" s="2"/>
      <c r="I11" s="14">
        <v>15</v>
      </c>
      <c r="J11" s="2"/>
      <c r="K11" s="14">
        <v>0</v>
      </c>
      <c r="L11" s="2"/>
      <c r="M11" s="14">
        <v>1</v>
      </c>
      <c r="N11" s="2"/>
      <c r="O11" s="14">
        <v>0</v>
      </c>
      <c r="P11" s="2"/>
      <c r="Q11" s="14">
        <v>0</v>
      </c>
      <c r="R11" s="2"/>
      <c r="S11" s="14">
        <v>12</v>
      </c>
      <c r="T11" s="2"/>
      <c r="U11" s="14">
        <v>0</v>
      </c>
      <c r="V11" s="2"/>
      <c r="W11" s="14">
        <v>1</v>
      </c>
      <c r="X11" s="2"/>
      <c r="Y11" s="14">
        <v>148</v>
      </c>
      <c r="AA11" s="20">
        <f>SUM(C11:Y11)</f>
        <v>185</v>
      </c>
    </row>
    <row r="12" spans="1:29" ht="12.75" customHeight="1">
      <c r="B12" s="13"/>
      <c r="K12" s="29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1596</v>
      </c>
    </row>
    <row r="14" spans="1:29" ht="12.75" customHeight="1">
      <c r="A14" s="1" t="s">
        <v>120</v>
      </c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1596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1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1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1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1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69"/>
  <sheetViews>
    <sheetView workbookViewId="0">
      <selection activeCell="AA5" sqref="AA5"/>
    </sheetView>
  </sheetViews>
  <sheetFormatPr defaultColWidth="10.7109375" defaultRowHeight="12.75"/>
  <cols>
    <col min="1" max="1" width="10.7109375" style="1" customWidth="1"/>
    <col min="2" max="2" width="10.285156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2.7109375" style="2" customWidth="1"/>
    <col min="17" max="17" width="6.7109375" style="2" customWidth="1"/>
    <col min="18" max="18" width="2.710937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2.7109375" style="2" customWidth="1"/>
    <col min="23" max="23" width="6.7109375" style="2" customWidth="1"/>
    <col min="24" max="24" width="2.7109375" style="2" customWidth="1"/>
    <col min="25" max="25" width="6.7109375" style="2" customWidth="1"/>
    <col min="26" max="26" width="7.28515625" style="2" customWidth="1"/>
    <col min="27" max="27" width="10.7109375" style="2" customWidth="1"/>
    <col min="28" max="28" width="1.85546875" style="2" customWidth="1"/>
    <col min="29" max="16384" width="10.7109375" style="2"/>
  </cols>
  <sheetData>
    <row r="1" spans="1:29" ht="23.25">
      <c r="D1" s="3"/>
      <c r="F1" s="3"/>
      <c r="N1" s="5" t="s">
        <v>84</v>
      </c>
    </row>
    <row r="2" spans="1:29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8" t="s">
        <v>41</v>
      </c>
      <c r="D4" s="4"/>
      <c r="F4" s="3"/>
      <c r="G4" s="2" t="s">
        <v>42</v>
      </c>
      <c r="K4" s="4" t="s">
        <v>44</v>
      </c>
      <c r="P4" s="26" t="s">
        <v>67</v>
      </c>
      <c r="Q4" s="25"/>
      <c r="R4" s="25"/>
      <c r="S4" s="25"/>
      <c r="T4" s="25"/>
      <c r="U4" s="25"/>
      <c r="Z4" s="8" t="s">
        <v>0</v>
      </c>
      <c r="AA4" s="23" t="s">
        <v>129</v>
      </c>
    </row>
    <row r="5" spans="1:29" ht="15.75">
      <c r="B5" s="3"/>
      <c r="D5" s="3"/>
      <c r="F5" s="3"/>
      <c r="M5" s="4"/>
      <c r="Z5" s="6"/>
      <c r="AA5" s="7"/>
    </row>
    <row r="6" spans="1:29" ht="15.75">
      <c r="Z6" s="6"/>
      <c r="AA6" s="9" t="s">
        <v>1</v>
      </c>
    </row>
    <row r="7" spans="1:29" s="12" customFormat="1" ht="15.75">
      <c r="A7" s="10"/>
      <c r="B7" s="10"/>
      <c r="C7" s="11" t="s">
        <v>2</v>
      </c>
      <c r="E7" s="11" t="s">
        <v>3</v>
      </c>
      <c r="G7" s="11" t="s">
        <v>4</v>
      </c>
      <c r="I7" s="11" t="s">
        <v>5</v>
      </c>
      <c r="K7" s="11" t="s">
        <v>6</v>
      </c>
      <c r="M7" s="11" t="s">
        <v>7</v>
      </c>
      <c r="O7" s="11" t="s">
        <v>8</v>
      </c>
      <c r="Q7" s="11" t="s">
        <v>9</v>
      </c>
      <c r="S7" s="11" t="s">
        <v>10</v>
      </c>
      <c r="U7" s="11" t="s">
        <v>11</v>
      </c>
      <c r="W7" s="11" t="s">
        <v>12</v>
      </c>
      <c r="Y7" s="11" t="s">
        <v>13</v>
      </c>
      <c r="AA7" s="11" t="s">
        <v>14</v>
      </c>
    </row>
    <row r="9" spans="1:29" ht="15">
      <c r="A9" s="13" t="s">
        <v>15</v>
      </c>
      <c r="C9" s="14">
        <v>0</v>
      </c>
      <c r="E9" s="14">
        <v>0</v>
      </c>
      <c r="G9" s="14">
        <v>0</v>
      </c>
      <c r="I9" s="14">
        <v>0</v>
      </c>
      <c r="K9" s="14">
        <v>0</v>
      </c>
      <c r="M9" s="14">
        <v>0</v>
      </c>
      <c r="O9" s="14">
        <v>0</v>
      </c>
      <c r="Q9" s="14">
        <v>0</v>
      </c>
      <c r="S9" s="14">
        <v>0</v>
      </c>
      <c r="U9" s="14">
        <v>0</v>
      </c>
      <c r="W9" s="14">
        <v>0</v>
      </c>
      <c r="Y9" s="14">
        <v>0</v>
      </c>
      <c r="AA9" s="20">
        <f>SUM(C9:Y9)</f>
        <v>0</v>
      </c>
    </row>
    <row r="10" spans="1:29" ht="12.75" customHeight="1">
      <c r="B10" s="13"/>
      <c r="K10" s="15"/>
    </row>
    <row r="11" spans="1:29" s="15" customFormat="1" ht="12.75" customHeight="1">
      <c r="A11" s="16" t="s">
        <v>16</v>
      </c>
      <c r="C11" s="14">
        <v>0</v>
      </c>
      <c r="D11" s="2"/>
      <c r="E11" s="14">
        <v>0</v>
      </c>
      <c r="F11" s="2"/>
      <c r="G11" s="14">
        <v>0</v>
      </c>
      <c r="H11" s="2"/>
      <c r="I11" s="14">
        <v>0</v>
      </c>
      <c r="J11" s="2"/>
      <c r="K11" s="14">
        <v>0</v>
      </c>
      <c r="L11" s="2"/>
      <c r="M11" s="14">
        <v>0</v>
      </c>
      <c r="N11" s="2"/>
      <c r="O11" s="14">
        <v>0</v>
      </c>
      <c r="P11" s="2"/>
      <c r="Q11" s="14">
        <v>0</v>
      </c>
      <c r="R11" s="2"/>
      <c r="S11" s="14">
        <v>0</v>
      </c>
      <c r="T11" s="2"/>
      <c r="U11" s="14">
        <v>0</v>
      </c>
      <c r="V11" s="2"/>
      <c r="W11" s="14">
        <v>0</v>
      </c>
      <c r="X11" s="2"/>
      <c r="Y11" s="14">
        <v>0</v>
      </c>
      <c r="AA11" s="20">
        <f>SUM(C11:Y11)</f>
        <v>0</v>
      </c>
    </row>
    <row r="12" spans="1:29" ht="12.75" customHeight="1">
      <c r="B12" s="13"/>
    </row>
    <row r="13" spans="1:29" ht="12.75" customHeight="1">
      <c r="A13" s="3" t="s">
        <v>43</v>
      </c>
      <c r="T13" s="17"/>
      <c r="U13" s="3" t="s">
        <v>17</v>
      </c>
      <c r="AA13" s="19">
        <f>SUM(AA9-AA11)</f>
        <v>0</v>
      </c>
    </row>
    <row r="14" spans="1:29" ht="12.75" customHeight="1">
      <c r="U14" s="3"/>
    </row>
    <row r="15" spans="1:29" ht="12.75" customHeight="1">
      <c r="P15" s="18"/>
      <c r="Q15"/>
      <c r="R15"/>
      <c r="T15"/>
      <c r="U15" s="30" t="s">
        <v>18</v>
      </c>
      <c r="V15"/>
      <c r="W15"/>
      <c r="X15"/>
      <c r="Y15"/>
      <c r="Z15"/>
      <c r="AA15" s="22">
        <v>0</v>
      </c>
    </row>
    <row r="16" spans="1:29" ht="12.75" customHeight="1">
      <c r="S16" s="8"/>
      <c r="U16" s="3"/>
      <c r="AA16" s="3"/>
    </row>
    <row r="17" spans="1:27" ht="12.75" customHeight="1">
      <c r="U17" s="3" t="s">
        <v>19</v>
      </c>
      <c r="AA17" s="19">
        <f>SUM(AA13+AA15)</f>
        <v>0</v>
      </c>
    </row>
    <row r="18" spans="1:27" ht="18">
      <c r="A18" s="8" t="s">
        <v>20</v>
      </c>
    </row>
    <row r="19" spans="1:27">
      <c r="A19" s="1" t="s">
        <v>21</v>
      </c>
      <c r="B19" s="15"/>
      <c r="C19" s="14">
        <v>0</v>
      </c>
      <c r="D19" s="14" t="s">
        <v>48</v>
      </c>
      <c r="E19" s="14">
        <v>0</v>
      </c>
      <c r="F19" s="14" t="s">
        <v>48</v>
      </c>
      <c r="G19" s="14">
        <v>0</v>
      </c>
      <c r="H19" s="14" t="s">
        <v>48</v>
      </c>
      <c r="I19" s="14">
        <v>0</v>
      </c>
      <c r="J19" s="14" t="s">
        <v>48</v>
      </c>
      <c r="K19" s="14">
        <v>0</v>
      </c>
      <c r="L19" s="14" t="s">
        <v>48</v>
      </c>
      <c r="M19" s="14">
        <v>0</v>
      </c>
      <c r="N19" s="14" t="s">
        <v>48</v>
      </c>
      <c r="O19" s="14">
        <v>0</v>
      </c>
      <c r="P19" s="14" t="s">
        <v>48</v>
      </c>
      <c r="Q19" s="14">
        <v>0</v>
      </c>
      <c r="R19" s="14" t="s">
        <v>48</v>
      </c>
      <c r="S19" s="14">
        <v>0</v>
      </c>
      <c r="T19" s="14" t="s">
        <v>48</v>
      </c>
      <c r="U19" s="14">
        <v>0</v>
      </c>
      <c r="V19" s="14" t="s">
        <v>48</v>
      </c>
      <c r="W19" s="14">
        <v>0</v>
      </c>
      <c r="X19" s="14" t="s">
        <v>48</v>
      </c>
      <c r="Y19" s="14">
        <v>0</v>
      </c>
      <c r="Z19" s="15"/>
      <c r="AA19" s="19">
        <f>SUM(C19:Z19)</f>
        <v>0</v>
      </c>
    </row>
    <row r="20" spans="1:27">
      <c r="B20" s="15"/>
      <c r="D20" s="15"/>
      <c r="F20" s="15"/>
      <c r="H20" s="15"/>
      <c r="J20" s="15"/>
      <c r="L20" s="15"/>
      <c r="N20" s="15"/>
      <c r="P20" s="15"/>
      <c r="R20" s="15"/>
      <c r="T20" s="15"/>
      <c r="V20" s="15"/>
      <c r="X20" s="15"/>
      <c r="Z20" s="15"/>
    </row>
    <row r="21" spans="1:27">
      <c r="A21" s="1" t="s">
        <v>22</v>
      </c>
      <c r="B21" s="15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9">
        <f>SUM(C21:Z21)</f>
        <v>0</v>
      </c>
    </row>
    <row r="22" spans="1:27">
      <c r="A22" s="27" t="s">
        <v>76</v>
      </c>
      <c r="B22" s="15"/>
      <c r="D22" s="15"/>
      <c r="F22" s="15"/>
      <c r="H22" s="15"/>
      <c r="J22" s="15"/>
      <c r="L22" s="15"/>
      <c r="N22" s="15"/>
      <c r="P22" s="15"/>
      <c r="R22" s="15"/>
      <c r="T22" s="15"/>
      <c r="V22" s="15"/>
      <c r="X22" s="15"/>
      <c r="Z22" s="15"/>
    </row>
    <row r="23" spans="1:27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 t="s">
        <v>23</v>
      </c>
      <c r="V23" s="24"/>
      <c r="W23" s="15"/>
      <c r="X23" s="15"/>
      <c r="Y23" s="15"/>
      <c r="Z23" s="15"/>
      <c r="AA23" s="19">
        <f>AA19-AA21</f>
        <v>0</v>
      </c>
    </row>
    <row r="24" spans="1:27">
      <c r="A24" s="2"/>
      <c r="H24" s="15"/>
      <c r="L24" s="15"/>
      <c r="N24" s="15"/>
      <c r="U24" s="3"/>
      <c r="V24" s="3"/>
    </row>
    <row r="25" spans="1:27">
      <c r="A25" s="2"/>
      <c r="U25" s="3" t="s">
        <v>28</v>
      </c>
      <c r="V25" s="3"/>
      <c r="AA25" s="19">
        <v>0</v>
      </c>
    </row>
    <row r="26" spans="1:27">
      <c r="A26" s="2"/>
      <c r="U26" s="3"/>
      <c r="V26" s="3"/>
      <c r="AA26"/>
    </row>
    <row r="27" spans="1:27">
      <c r="U27" s="3" t="s">
        <v>29</v>
      </c>
      <c r="V27" s="3"/>
      <c r="AA27" s="19">
        <f>SUM(AA23:AA25)</f>
        <v>0</v>
      </c>
    </row>
    <row r="28" spans="1:27">
      <c r="AA28"/>
    </row>
    <row r="29" spans="1:27">
      <c r="A29" s="1" t="s">
        <v>24</v>
      </c>
      <c r="B29" s="15"/>
      <c r="C29" s="14">
        <v>0</v>
      </c>
      <c r="D29" s="15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  <c r="M29" s="14">
        <v>0</v>
      </c>
      <c r="N29" s="15"/>
      <c r="O29" s="14">
        <v>0</v>
      </c>
      <c r="P29" s="15"/>
      <c r="Q29" s="14">
        <v>0</v>
      </c>
      <c r="R29" s="15"/>
      <c r="S29" s="14">
        <v>0</v>
      </c>
      <c r="T29" s="15"/>
      <c r="U29" s="14">
        <v>0</v>
      </c>
      <c r="V29" s="15"/>
      <c r="W29" s="14">
        <v>0</v>
      </c>
      <c r="X29" s="15"/>
      <c r="Y29" s="14">
        <v>0</v>
      </c>
      <c r="Z29" s="15"/>
      <c r="AA29" s="19">
        <f>SUM(C29:Z29)</f>
        <v>0</v>
      </c>
    </row>
    <row r="30" spans="1:27">
      <c r="B30" s="15"/>
      <c r="D30" s="15"/>
      <c r="F30" s="15"/>
      <c r="H30" s="15"/>
      <c r="J30" s="15"/>
      <c r="L30" s="15"/>
      <c r="N30" s="15"/>
      <c r="P30" s="15"/>
      <c r="R30" s="15"/>
      <c r="T30" s="15"/>
      <c r="V30" s="15"/>
      <c r="X30" s="15"/>
      <c r="Z30" s="15"/>
    </row>
    <row r="31" spans="1:27">
      <c r="A31" s="1" t="s">
        <v>25</v>
      </c>
      <c r="B31" s="15"/>
      <c r="C31" s="14">
        <v>0</v>
      </c>
      <c r="D31" s="15"/>
      <c r="E31" s="14">
        <v>0</v>
      </c>
      <c r="F31" s="15"/>
      <c r="G31" s="14">
        <v>0</v>
      </c>
      <c r="H31" s="15"/>
      <c r="I31" s="14">
        <v>0</v>
      </c>
      <c r="J31" s="15"/>
      <c r="K31" s="14">
        <v>0</v>
      </c>
      <c r="L31" s="15"/>
      <c r="M31" s="14">
        <v>0</v>
      </c>
      <c r="N31" s="15"/>
      <c r="O31" s="14">
        <v>0</v>
      </c>
      <c r="P31" s="15"/>
      <c r="Q31" s="14">
        <v>0</v>
      </c>
      <c r="R31" s="15"/>
      <c r="S31" s="14">
        <v>0</v>
      </c>
      <c r="T31" s="15"/>
      <c r="U31" s="14">
        <v>0</v>
      </c>
      <c r="V31" s="15"/>
      <c r="W31" s="14">
        <v>0</v>
      </c>
      <c r="X31" s="15"/>
      <c r="Y31" s="14">
        <v>0</v>
      </c>
      <c r="Z31" s="15"/>
      <c r="AA31" s="19">
        <f>SUM(C31:Z31)</f>
        <v>0</v>
      </c>
    </row>
    <row r="32" spans="1:27">
      <c r="B32" s="15"/>
      <c r="D32" s="15"/>
      <c r="F32" s="15"/>
      <c r="H32" s="15"/>
      <c r="J32" s="15"/>
      <c r="L32" s="15"/>
      <c r="N32" s="15"/>
      <c r="P32" s="15"/>
      <c r="R32" s="15"/>
      <c r="T32" s="15"/>
      <c r="V32" s="15"/>
      <c r="X32" s="15"/>
      <c r="Z32" s="15"/>
    </row>
    <row r="33" spans="1:27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 t="s">
        <v>30</v>
      </c>
      <c r="V33" s="15"/>
      <c r="W33" s="15"/>
      <c r="X33" s="15"/>
      <c r="Y33" s="15"/>
      <c r="Z33" s="15"/>
      <c r="AA33" s="19">
        <f>AA29-AA31</f>
        <v>0</v>
      </c>
    </row>
    <row r="34" spans="1:27">
      <c r="A34" s="2"/>
      <c r="H34" s="15"/>
      <c r="L34" s="15"/>
      <c r="N34" s="15"/>
      <c r="U34" s="3"/>
    </row>
    <row r="35" spans="1:27">
      <c r="A35" s="2"/>
      <c r="U35" s="3" t="s">
        <v>31</v>
      </c>
      <c r="AA35" s="19">
        <v>0</v>
      </c>
    </row>
    <row r="36" spans="1:27">
      <c r="A36" s="2"/>
      <c r="U36" s="3"/>
      <c r="AA36"/>
    </row>
    <row r="37" spans="1:27">
      <c r="U37" s="3" t="s">
        <v>32</v>
      </c>
      <c r="AA37" s="19">
        <f>SUM(AA33:AA35)</f>
        <v>0</v>
      </c>
    </row>
    <row r="38" spans="1:27">
      <c r="AA38"/>
    </row>
    <row r="39" spans="1:27">
      <c r="A39" s="1" t="s">
        <v>26</v>
      </c>
      <c r="B39" s="15"/>
      <c r="C39" s="14">
        <v>0</v>
      </c>
      <c r="D39" s="15"/>
      <c r="E39" s="14">
        <v>0</v>
      </c>
      <c r="F39" s="15"/>
      <c r="G39" s="14">
        <v>0</v>
      </c>
      <c r="H39" s="15"/>
      <c r="I39" s="14">
        <v>0</v>
      </c>
      <c r="J39" s="15"/>
      <c r="K39" s="14">
        <v>0</v>
      </c>
      <c r="L39" s="15"/>
      <c r="M39" s="14">
        <v>0</v>
      </c>
      <c r="N39" s="15"/>
      <c r="O39" s="14">
        <v>0</v>
      </c>
      <c r="P39" s="15"/>
      <c r="Q39" s="14">
        <v>0</v>
      </c>
      <c r="R39" s="15"/>
      <c r="S39" s="14">
        <v>0</v>
      </c>
      <c r="T39" s="15"/>
      <c r="U39" s="14">
        <v>0</v>
      </c>
      <c r="V39" s="15"/>
      <c r="W39" s="14">
        <v>0</v>
      </c>
      <c r="X39" s="15"/>
      <c r="Y39" s="14">
        <v>0</v>
      </c>
      <c r="Z39" s="15"/>
      <c r="AA39" s="19">
        <f>SUM(C39:Z39)</f>
        <v>0</v>
      </c>
    </row>
    <row r="40" spans="1:27">
      <c r="B40" s="15"/>
      <c r="D40" s="15"/>
      <c r="F40" s="15"/>
      <c r="H40" s="15"/>
      <c r="J40" s="15"/>
      <c r="L40" s="15"/>
      <c r="N40" s="15"/>
      <c r="P40" s="15"/>
      <c r="R40" s="15"/>
      <c r="T40" s="15"/>
      <c r="V40" s="15"/>
      <c r="X40" s="15"/>
      <c r="Z40" s="15"/>
    </row>
    <row r="41" spans="1:27">
      <c r="A41" s="1" t="s">
        <v>27</v>
      </c>
      <c r="B41" s="15"/>
      <c r="C41" s="14">
        <v>0</v>
      </c>
      <c r="D41" s="15"/>
      <c r="E41" s="14">
        <v>0</v>
      </c>
      <c r="F41" s="15"/>
      <c r="G41" s="14">
        <v>0</v>
      </c>
      <c r="H41" s="15"/>
      <c r="I41" s="14">
        <v>0</v>
      </c>
      <c r="J41" s="15"/>
      <c r="K41" s="14">
        <v>0</v>
      </c>
      <c r="L41" s="15"/>
      <c r="M41" s="14">
        <v>0</v>
      </c>
      <c r="N41" s="15"/>
      <c r="O41" s="14">
        <v>0</v>
      </c>
      <c r="P41" s="15"/>
      <c r="Q41" s="14">
        <v>0</v>
      </c>
      <c r="R41" s="15"/>
      <c r="S41" s="14">
        <v>0</v>
      </c>
      <c r="T41" s="15"/>
      <c r="U41" s="14">
        <v>0</v>
      </c>
      <c r="V41" s="15"/>
      <c r="W41" s="14">
        <v>0</v>
      </c>
      <c r="X41" s="15"/>
      <c r="Y41" s="14">
        <v>0</v>
      </c>
      <c r="Z41" s="15"/>
      <c r="AA41" s="19">
        <f>SUM(C41:Z41)</f>
        <v>0</v>
      </c>
    </row>
    <row r="42" spans="1:27">
      <c r="B42" s="15"/>
      <c r="D42" s="15"/>
      <c r="F42" s="15"/>
      <c r="H42" s="15"/>
      <c r="J42" s="15"/>
      <c r="L42" s="15"/>
      <c r="N42" s="15"/>
      <c r="P42" s="15"/>
      <c r="R42" s="15"/>
      <c r="T42" s="15"/>
      <c r="V42" s="15"/>
      <c r="X42" s="15"/>
      <c r="Z42" s="15"/>
    </row>
    <row r="43" spans="1:2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 t="s">
        <v>33</v>
      </c>
      <c r="V43" s="15"/>
      <c r="W43" s="15"/>
      <c r="X43" s="15"/>
      <c r="Y43" s="15"/>
      <c r="Z43" s="15"/>
      <c r="AA43" s="19">
        <f>AA39-AA41</f>
        <v>0</v>
      </c>
    </row>
    <row r="44" spans="1:27">
      <c r="H44" s="15"/>
      <c r="L44" s="15"/>
      <c r="N44" s="15"/>
      <c r="U44" s="3"/>
    </row>
    <row r="45" spans="1:27">
      <c r="A45" s="2"/>
      <c r="U45" s="3" t="s">
        <v>34</v>
      </c>
      <c r="AA45" s="19">
        <v>0</v>
      </c>
    </row>
    <row r="46" spans="1:27">
      <c r="A46" s="2"/>
      <c r="U46" s="3"/>
      <c r="AA46"/>
    </row>
    <row r="47" spans="1:27">
      <c r="U47" s="3" t="s">
        <v>35</v>
      </c>
      <c r="AA47" s="19">
        <f>SUM(AA43:AA45)</f>
        <v>0</v>
      </c>
    </row>
    <row r="50" spans="1:27">
      <c r="A50" s="1" t="s">
        <v>37</v>
      </c>
      <c r="B50" s="15"/>
      <c r="C50" s="14">
        <v>0</v>
      </c>
      <c r="D50" s="15"/>
      <c r="E50" s="14">
        <v>0</v>
      </c>
      <c r="F50" s="15"/>
      <c r="G50" s="14">
        <v>0</v>
      </c>
      <c r="H50" s="15"/>
      <c r="I50" s="14">
        <v>0</v>
      </c>
      <c r="J50" s="15"/>
      <c r="K50" s="14">
        <v>0</v>
      </c>
      <c r="L50" s="15"/>
      <c r="M50" s="14">
        <v>0</v>
      </c>
      <c r="N50" s="15"/>
      <c r="O50" s="14">
        <v>0</v>
      </c>
      <c r="P50" s="15"/>
      <c r="Q50" s="14">
        <v>0</v>
      </c>
      <c r="R50" s="15"/>
      <c r="S50" s="14">
        <v>0</v>
      </c>
      <c r="T50" s="15"/>
      <c r="U50" s="14">
        <v>0</v>
      </c>
      <c r="V50" s="15"/>
      <c r="W50" s="14">
        <v>0</v>
      </c>
      <c r="X50" s="15"/>
      <c r="Y50" s="14">
        <v>0</v>
      </c>
      <c r="Z50" s="15"/>
      <c r="AA50" s="19">
        <f>SUM(C50:Z50)</f>
        <v>0</v>
      </c>
    </row>
    <row r="51" spans="1:27">
      <c r="B51" s="15"/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15"/>
      <c r="Z51" s="15"/>
    </row>
    <row r="52" spans="1:27">
      <c r="A52" s="1" t="s">
        <v>36</v>
      </c>
      <c r="B52" s="15"/>
      <c r="C52" s="14">
        <v>0</v>
      </c>
      <c r="D52" s="15"/>
      <c r="E52" s="14">
        <v>0</v>
      </c>
      <c r="F52" s="15"/>
      <c r="G52" s="14">
        <v>0</v>
      </c>
      <c r="H52" s="15"/>
      <c r="I52" s="14">
        <v>0</v>
      </c>
      <c r="J52" s="15"/>
      <c r="K52" s="14">
        <v>0</v>
      </c>
      <c r="L52" s="15"/>
      <c r="M52" s="14">
        <v>0</v>
      </c>
      <c r="N52" s="15"/>
      <c r="O52" s="14">
        <v>0</v>
      </c>
      <c r="P52" s="15"/>
      <c r="Q52" s="14">
        <v>0</v>
      </c>
      <c r="R52" s="15"/>
      <c r="S52" s="14">
        <v>0</v>
      </c>
      <c r="T52" s="15"/>
      <c r="U52" s="14">
        <v>0</v>
      </c>
      <c r="V52" s="15"/>
      <c r="W52" s="14">
        <v>0</v>
      </c>
      <c r="X52" s="15"/>
      <c r="Y52" s="14">
        <v>0</v>
      </c>
      <c r="Z52" s="15"/>
      <c r="AA52" s="19">
        <f>SUM(C52:Z52)</f>
        <v>0</v>
      </c>
    </row>
    <row r="53" spans="1:27">
      <c r="A53" s="27" t="s">
        <v>77</v>
      </c>
      <c r="B53" s="15"/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15"/>
      <c r="Z53" s="15"/>
    </row>
    <row r="54" spans="1:27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 t="s">
        <v>38</v>
      </c>
      <c r="V54" s="15"/>
      <c r="W54" s="15"/>
      <c r="X54" s="15"/>
      <c r="Y54" s="15"/>
      <c r="Z54" s="15"/>
      <c r="AA54" s="19">
        <f>AA50-AA52</f>
        <v>0</v>
      </c>
    </row>
    <row r="55" spans="1:27">
      <c r="A55" s="2"/>
      <c r="H55" s="15"/>
      <c r="L55" s="15"/>
      <c r="N55" s="15"/>
      <c r="U55" s="3"/>
    </row>
    <row r="56" spans="1:27">
      <c r="A56" s="2"/>
      <c r="U56" s="3" t="s">
        <v>39</v>
      </c>
      <c r="AA56" s="19">
        <v>0</v>
      </c>
    </row>
    <row r="57" spans="1:27">
      <c r="A57" s="2"/>
      <c r="U57" s="3"/>
      <c r="AA57"/>
    </row>
    <row r="58" spans="1:27">
      <c r="U58" s="3" t="s">
        <v>40</v>
      </c>
      <c r="AA58" s="19">
        <f>SUM(AA54:AA56)</f>
        <v>0</v>
      </c>
    </row>
    <row r="59" spans="1:27" customFormat="1"/>
    <row r="61" spans="1:27">
      <c r="A61" s="1" t="s">
        <v>78</v>
      </c>
      <c r="B61" s="15"/>
      <c r="C61" s="14">
        <v>0</v>
      </c>
      <c r="D61" s="15"/>
      <c r="E61" s="14">
        <v>0</v>
      </c>
      <c r="F61" s="15"/>
      <c r="G61" s="14">
        <v>0</v>
      </c>
      <c r="H61" s="15"/>
      <c r="I61" s="14">
        <v>0</v>
      </c>
      <c r="J61" s="15"/>
      <c r="K61" s="14">
        <v>0</v>
      </c>
      <c r="L61" s="15"/>
      <c r="M61" s="14">
        <v>0</v>
      </c>
      <c r="N61" s="15"/>
      <c r="O61" s="14">
        <v>0</v>
      </c>
      <c r="P61" s="15"/>
      <c r="Q61" s="14">
        <v>0</v>
      </c>
      <c r="R61" s="15"/>
      <c r="S61" s="14">
        <v>0</v>
      </c>
      <c r="T61" s="15"/>
      <c r="U61" s="14">
        <v>0</v>
      </c>
      <c r="V61" s="15"/>
      <c r="W61" s="14">
        <v>0</v>
      </c>
      <c r="X61" s="15"/>
      <c r="Y61" s="14">
        <v>0</v>
      </c>
      <c r="Z61" s="15"/>
      <c r="AA61" s="19">
        <f>SUM(C61:Z61)</f>
        <v>0</v>
      </c>
    </row>
    <row r="62" spans="1:27">
      <c r="B62" s="15"/>
      <c r="D62" s="15"/>
      <c r="F62" s="15"/>
      <c r="H62" s="15"/>
      <c r="J62" s="15"/>
      <c r="L62" s="15"/>
      <c r="N62" s="15"/>
      <c r="P62" s="15"/>
      <c r="R62" s="15"/>
      <c r="T62" s="15"/>
      <c r="V62" s="15"/>
      <c r="X62" s="15"/>
      <c r="Z62" s="15"/>
    </row>
    <row r="63" spans="1:27">
      <c r="A63" s="1" t="s">
        <v>79</v>
      </c>
      <c r="B63" s="15"/>
      <c r="C63" s="14">
        <v>0</v>
      </c>
      <c r="D63" s="15"/>
      <c r="E63" s="14">
        <v>0</v>
      </c>
      <c r="F63" s="15"/>
      <c r="G63" s="14">
        <v>0</v>
      </c>
      <c r="H63" s="15"/>
      <c r="I63" s="14">
        <v>0</v>
      </c>
      <c r="J63" s="15"/>
      <c r="K63" s="14">
        <v>0</v>
      </c>
      <c r="L63" s="15"/>
      <c r="M63" s="14">
        <v>0</v>
      </c>
      <c r="N63" s="15"/>
      <c r="O63" s="14">
        <v>0</v>
      </c>
      <c r="P63" s="15"/>
      <c r="Q63" s="14">
        <v>0</v>
      </c>
      <c r="R63" s="15"/>
      <c r="S63" s="14">
        <v>0</v>
      </c>
      <c r="T63" s="15"/>
      <c r="U63" s="14">
        <v>0</v>
      </c>
      <c r="V63" s="15"/>
      <c r="W63" s="14">
        <v>0</v>
      </c>
      <c r="X63" s="15"/>
      <c r="Y63" s="14">
        <v>0</v>
      </c>
      <c r="Z63" s="15"/>
      <c r="AA63" s="19">
        <f>SUM(C63:Z63)</f>
        <v>0</v>
      </c>
    </row>
    <row r="64" spans="1:27">
      <c r="A64" s="27" t="s">
        <v>80</v>
      </c>
      <c r="B64" s="15"/>
      <c r="D64" s="15"/>
      <c r="F64" s="15"/>
      <c r="H64" s="15"/>
      <c r="J64" s="15"/>
      <c r="L64" s="15"/>
      <c r="N64" s="15"/>
      <c r="P64" s="15"/>
      <c r="R64" s="15"/>
      <c r="T64" s="15"/>
      <c r="V64" s="15"/>
      <c r="X64" s="15"/>
      <c r="Z64" s="15"/>
    </row>
    <row r="65" spans="1:27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 t="s">
        <v>81</v>
      </c>
      <c r="V65" s="15"/>
      <c r="W65" s="15"/>
      <c r="X65" s="15"/>
      <c r="Y65" s="15"/>
      <c r="Z65" s="15"/>
      <c r="AA65" s="19">
        <f>AA61-AA63</f>
        <v>0</v>
      </c>
    </row>
    <row r="66" spans="1:27">
      <c r="A66" s="2"/>
      <c r="H66" s="15"/>
      <c r="L66" s="15"/>
      <c r="N66" s="15"/>
      <c r="U66" s="3"/>
    </row>
    <row r="67" spans="1:27">
      <c r="A67" s="2"/>
      <c r="U67" s="3" t="s">
        <v>82</v>
      </c>
      <c r="AA67" s="19">
        <v>0</v>
      </c>
    </row>
    <row r="68" spans="1:27">
      <c r="A68" s="2"/>
      <c r="U68" s="3"/>
      <c r="AA68"/>
    </row>
    <row r="69" spans="1:27">
      <c r="U69" s="3" t="s">
        <v>83</v>
      </c>
      <c r="AA69" s="19">
        <f>SUM(AA65:AA67)</f>
        <v>0</v>
      </c>
    </row>
  </sheetData>
  <mergeCells count="2">
    <mergeCell ref="A2:AC2"/>
    <mergeCell ref="A3:AC3"/>
  </mergeCells>
  <phoneticPr fontId="0" type="noConversion"/>
  <pageMargins left="0.5" right="0.5" top="0.55000000000000004" bottom="0.5" header="0.1" footer="0.1"/>
  <pageSetup scale="60" orientation="landscape" r:id="rId1"/>
  <headerFooter alignWithMargins="0">
    <oddHeader>&amp;C&amp;B&amp;"GENEVA"&amp;18MONTHLY TALLY SHEET FOR ANNUAL STATISTICAL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Adelson</vt:lpstr>
      <vt:lpstr>Africana</vt:lpstr>
      <vt:lpstr>Asia</vt:lpstr>
      <vt:lpstr>Engineering</vt:lpstr>
      <vt:lpstr>Fine Arts</vt:lpstr>
      <vt:lpstr>Geneva</vt:lpstr>
      <vt:lpstr>Hotel</vt:lpstr>
      <vt:lpstr>ILR</vt:lpstr>
      <vt:lpstr>Law</vt:lpstr>
      <vt:lpstr>Management</vt:lpstr>
      <vt:lpstr>Mann&amp;Ent.</vt:lpstr>
      <vt:lpstr>Math</vt:lpstr>
      <vt:lpstr>Music</vt:lpstr>
      <vt:lpstr>Olin</vt:lpstr>
      <vt:lpstr>Phys. Sci.</vt:lpstr>
      <vt:lpstr>Uris</vt:lpstr>
      <vt:lpstr>Vet.</vt:lpstr>
      <vt:lpstr>Kheel Ctr.</vt:lpstr>
      <vt:lpstr>RMC</vt:lpstr>
      <vt:lpstr>Grand Overall 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BarbaraEde</cp:lastModifiedBy>
  <cp:lastPrinted>2007-07-15T19:45:51Z</cp:lastPrinted>
  <dcterms:created xsi:type="dcterms:W3CDTF">2000-06-12T19:51:21Z</dcterms:created>
  <dcterms:modified xsi:type="dcterms:W3CDTF">2010-08-16T18:14:37Z</dcterms:modified>
</cp:coreProperties>
</file>